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gizonline.sharepoint.com/sites/IPAsRBOst-DeutschlandBros-TeamD-EITI/Freigegebene Dokumente/Team D-EITI/01 Implementierung/05 Berichtsportal und Daten/2022 Daten Berichtsportal/"/>
    </mc:Choice>
  </mc:AlternateContent>
  <xr:revisionPtr revIDLastSave="82" documentId="8_{4FD97965-AFE1-4581-91F9-4D4F8DCAF50D}" xr6:coauthVersionLast="47" xr6:coauthVersionMax="47" xr10:uidLastSave="{0FC78C35-ED64-4957-B9B7-D62323F69F92}"/>
  <bookViews>
    <workbookView xWindow="-120" yWindow="-120" windowWidth="38640" windowHeight="21120" tabRatio="910" activeTab="10" xr2:uid="{00000000-000D-0000-FFFF-FFFF00000000}"/>
  </bookViews>
  <sheets>
    <sheet name="Unternehmen je Sektor" sheetId="8" r:id="rId1"/>
    <sheet name="Abdeckung" sheetId="9" r:id="rId2"/>
    <sheet name="Übersicht je Zahlung" sheetId="3" r:id="rId3"/>
    <sheet name="KSt" sheetId="19" r:id="rId4"/>
    <sheet name="GewSt" sheetId="7" r:id="rId5"/>
    <sheet name="GewSt &gt; 2 Mio.EUR" sheetId="17" r:id="rId6"/>
    <sheet name="GewSt_20 größte Einnahmen" sheetId="18" r:id="rId7"/>
    <sheet name="GewSt_20. höchste Einnahmen" sheetId="11" r:id="rId8"/>
    <sheet name="GewSt_20. _ Rechnungsprüfung" sheetId="16" r:id="rId9"/>
    <sheet name="GewSt_Anzahl Kommunen" sheetId="15" r:id="rId10"/>
    <sheet name="Feldes_Förderabgabe" sheetId="5" r:id="rId11"/>
    <sheet name="Transparenzregister" sheetId="13" r:id="rId12"/>
    <sheet name="Zahlungsart pro Unternehmen" sheetId="6" r:id="rId13"/>
  </sheets>
  <externalReferences>
    <externalReference r:id="rId1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2" i="19" l="1"/>
  <c r="I40" i="5" l="1"/>
  <c r="K40" i="5"/>
  <c r="C53" i="11" l="1"/>
  <c r="C50" i="11"/>
  <c r="C47" i="11"/>
  <c r="C45" i="11"/>
  <c r="C43" i="11"/>
  <c r="C41" i="11"/>
  <c r="C39" i="11"/>
  <c r="C36" i="11"/>
  <c r="C34" i="11"/>
  <c r="C32" i="11"/>
  <c r="C29" i="11"/>
  <c r="C26" i="11"/>
  <c r="C24" i="11"/>
  <c r="C21" i="11"/>
  <c r="C18" i="11"/>
  <c r="C16" i="11"/>
  <c r="C12" i="11"/>
  <c r="C9" i="11"/>
  <c r="C7" i="11"/>
  <c r="C2" i="11"/>
  <c r="C25" i="18"/>
  <c r="R27" i="18"/>
  <c r="P27" i="18"/>
  <c r="O27" i="18"/>
  <c r="N27" i="18"/>
  <c r="M27" i="18"/>
  <c r="K27" i="18"/>
  <c r="J27" i="18"/>
  <c r="J28" i="18" s="1"/>
  <c r="F27" i="18"/>
  <c r="E27" i="18"/>
  <c r="E28" i="18" s="1"/>
  <c r="H28" i="18"/>
  <c r="G28" i="18"/>
  <c r="F28" i="18"/>
  <c r="I27" i="18"/>
  <c r="H27" i="18"/>
  <c r="S25" i="18"/>
  <c r="S28" i="18" s="1"/>
  <c r="R25" i="18"/>
  <c r="R28" i="18" s="1"/>
  <c r="Q25" i="18"/>
  <c r="Q28" i="18" s="1"/>
  <c r="P25" i="18"/>
  <c r="P28" i="18" s="1"/>
  <c r="O25" i="18"/>
  <c r="O28" i="18" s="1"/>
  <c r="N25" i="18"/>
  <c r="N28" i="18" s="1"/>
  <c r="M25" i="18"/>
  <c r="L25" i="18"/>
  <c r="L28" i="18" s="1"/>
  <c r="K25" i="18"/>
  <c r="J25" i="18"/>
  <c r="I25" i="18"/>
  <c r="I28" i="18" s="1"/>
  <c r="H25" i="18"/>
  <c r="G25" i="18"/>
  <c r="F25" i="18"/>
  <c r="E25" i="18"/>
  <c r="D25" i="18"/>
  <c r="D27" i="18" s="1"/>
  <c r="C27" i="18" s="1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6" i="18"/>
  <c r="C5" i="18"/>
  <c r="C4" i="18"/>
  <c r="E22" i="7"/>
  <c r="M28" i="18" l="1"/>
  <c r="K28" i="18"/>
  <c r="D28" i="18"/>
  <c r="D34" i="5"/>
  <c r="I24" i="5"/>
  <c r="C28" i="18" l="1"/>
  <c r="W42" i="5"/>
  <c r="D62" i="5" s="1"/>
  <c r="C61" i="11" l="1"/>
  <c r="C57" i="11"/>
  <c r="C78" i="11"/>
  <c r="C76" i="11"/>
  <c r="C74" i="11"/>
  <c r="C72" i="11"/>
  <c r="C70" i="11"/>
  <c r="C68" i="11"/>
  <c r="C66" i="11"/>
  <c r="C64" i="11"/>
  <c r="E24" i="7" l="1"/>
  <c r="J14" i="6" l="1"/>
  <c r="U42" i="5"/>
  <c r="AC42" i="5"/>
  <c r="AA42" i="5"/>
  <c r="Y42" i="5"/>
  <c r="S42" i="5"/>
  <c r="Q42" i="5"/>
  <c r="O42" i="5"/>
  <c r="M42" i="5"/>
  <c r="K42" i="5"/>
  <c r="I42" i="5"/>
  <c r="D20" i="5" l="1"/>
  <c r="D40" i="5"/>
  <c r="D36" i="5"/>
  <c r="D66" i="5" l="1"/>
  <c r="D14" i="5"/>
  <c r="J9" i="6" l="1"/>
  <c r="E16" i="7"/>
  <c r="E20" i="7" l="1"/>
  <c r="E28" i="7" l="1"/>
  <c r="E14" i="7" l="1"/>
  <c r="D70" i="5"/>
  <c r="E18" i="7" l="1"/>
  <c r="J8" i="6" l="1"/>
  <c r="E10" i="7" l="1"/>
  <c r="D58" i="5" l="1"/>
  <c r="D68" i="5"/>
  <c r="D60" i="5"/>
  <c r="D56" i="5"/>
  <c r="E30" i="7" l="1"/>
  <c r="D12" i="5" l="1"/>
  <c r="E12" i="7"/>
  <c r="E8" i="7" l="1"/>
  <c r="E26" i="7"/>
  <c r="D24" i="5"/>
  <c r="D8" i="5"/>
  <c r="D38" i="5"/>
  <c r="E32" i="7"/>
  <c r="E35" i="7" l="1"/>
  <c r="D42" i="5"/>
  <c r="B21" i="6"/>
  <c r="C8" i="3" s="1"/>
  <c r="L19" i="9" l="1"/>
  <c r="J19" i="9"/>
  <c r="F19" i="9"/>
  <c r="D19" i="9"/>
  <c r="H19" i="9"/>
  <c r="I21" i="6" l="1"/>
  <c r="C16" i="3" s="1"/>
  <c r="H21" i="6"/>
  <c r="C14" i="3" s="1"/>
  <c r="F21" i="6"/>
  <c r="C12" i="3" s="1"/>
  <c r="D21" i="6"/>
  <c r="C10" i="3" l="1"/>
  <c r="J20" i="6"/>
  <c r="J19" i="6"/>
  <c r="J18" i="6"/>
  <c r="J17" i="6"/>
  <c r="J16" i="6"/>
  <c r="J15" i="6"/>
  <c r="J13" i="6"/>
  <c r="J12" i="6"/>
  <c r="J11" i="6"/>
  <c r="J10" i="6"/>
  <c r="J7" i="6"/>
  <c r="J6" i="6"/>
  <c r="D64" i="5" l="1"/>
  <c r="D52" i="5"/>
  <c r="J5" i="6"/>
  <c r="J4" i="6"/>
  <c r="J3" i="6"/>
  <c r="J21" i="6" l="1"/>
  <c r="C18" i="3"/>
  <c r="D54" i="5" l="1"/>
  <c r="D72" i="5" s="1"/>
</calcChain>
</file>

<file path=xl/sharedStrings.xml><?xml version="1.0" encoding="utf-8"?>
<sst xmlns="http://schemas.openxmlformats.org/spreadsheetml/2006/main" count="581" uniqueCount="260">
  <si>
    <t>EUR</t>
  </si>
  <si>
    <t>Gesamtbetrag lt. Unternehmen</t>
  </si>
  <si>
    <t>Körperschaftsteuer</t>
  </si>
  <si>
    <t>Feldes-/Förderabgabe</t>
  </si>
  <si>
    <t>Betrag lt. Unternehmen</t>
  </si>
  <si>
    <t>Feldes-/Förderabgaben</t>
  </si>
  <si>
    <t>Summe der berichteten Zahlungen aller Unternehmen</t>
  </si>
  <si>
    <t>BEB Erdgas und Erdöl GmbH &amp; Co. KG</t>
  </si>
  <si>
    <t>Vermillion Energy Germany GmbH &amp; Co. KG</t>
  </si>
  <si>
    <t>--</t>
  </si>
  <si>
    <t>Wacker Chemie AG</t>
  </si>
  <si>
    <t>Südwestdeutsche Salzwerke AG</t>
  </si>
  <si>
    <t>Sibelco Deutschland GmbH</t>
  </si>
  <si>
    <t>Holcim (Deutschland) GmbH</t>
  </si>
  <si>
    <t>Quarzwerke GmbH</t>
  </si>
  <si>
    <t>LEAG Lausitzer Energie Bergbau AG</t>
  </si>
  <si>
    <t>Dyckerhoff-Gruppe</t>
  </si>
  <si>
    <t>K+S-Gruppe / K+S Kali GmbH</t>
  </si>
  <si>
    <t>RWE-Gruppe / RWE Power AG</t>
  </si>
  <si>
    <t>RWE-Gruppe / Rheinische Baustoffwerke GmbH</t>
  </si>
  <si>
    <t>Landesamt für Bergbau, Energie und Geologie, Hannover (LBEG)</t>
  </si>
  <si>
    <t>LBEG für: Finanzverwaltung Schleswig Holstein, Kiel</t>
  </si>
  <si>
    <t>Landesamt für Geologie und Bergbau, Mainz-Hechtsheim</t>
  </si>
  <si>
    <t>Regierungspräsidium Darmstadt, Wiesbaden</t>
  </si>
  <si>
    <t xml:space="preserve">Körperschaftsteuer </t>
  </si>
  <si>
    <t xml:space="preserve">Gewerbesteuer </t>
  </si>
  <si>
    <t xml:space="preserve">Förder-/Feldesabgaben </t>
  </si>
  <si>
    <t xml:space="preserve">Pachtzahlungen </t>
  </si>
  <si>
    <t>Zahlungen in die Infrastruktur</t>
  </si>
  <si>
    <t>Summe</t>
  </si>
  <si>
    <t>1.</t>
  </si>
  <si>
    <t>BEB Erdgas und Erdöl GmbH &amp; Co. KG, Hannover</t>
  </si>
  <si>
    <t>2.</t>
  </si>
  <si>
    <t>4.</t>
  </si>
  <si>
    <t>3.</t>
  </si>
  <si>
    <t>ExxonMobil Production Deutschland GmbH, Hannover</t>
  </si>
  <si>
    <t>5.</t>
  </si>
  <si>
    <t>Quarzwerke GmbH, Frechen</t>
  </si>
  <si>
    <t>6.</t>
  </si>
  <si>
    <t>LBEG für: Freie und Hansestadt Hamburg</t>
  </si>
  <si>
    <t>Landesamt für Geologie, Rohstoffe und Bergbau im Regierungspräsidium Freiburg</t>
  </si>
  <si>
    <t>Sektor</t>
  </si>
  <si>
    <t>Erdöl und Erdgas</t>
  </si>
  <si>
    <t>Dyckerhoff - Gruppe, Wiesbaden</t>
  </si>
  <si>
    <t>Steine und Erden</t>
  </si>
  <si>
    <t>7.</t>
  </si>
  <si>
    <t>K+S - Gruppe</t>
  </si>
  <si>
    <t>Kali und Salze</t>
  </si>
  <si>
    <t>8.</t>
  </si>
  <si>
    <t>Holcim (Deutschland) GmbH, Hamburg</t>
  </si>
  <si>
    <t>9.</t>
  </si>
  <si>
    <t>Lausitz Energie Bergbau AG, Cottbus</t>
  </si>
  <si>
    <t>Braunkohle</t>
  </si>
  <si>
    <t>10.</t>
  </si>
  <si>
    <t>RWE - Gruppe</t>
  </si>
  <si>
    <t>Rheinische Baustoffwerke GmbH, Bergheim</t>
  </si>
  <si>
    <t>RWE Power AG, Essen</t>
  </si>
  <si>
    <t>11.</t>
  </si>
  <si>
    <t xml:space="preserve">Vermillion Energy Germany GmbH &amp; Co. KG, Schönefeld </t>
  </si>
  <si>
    <t>12.</t>
  </si>
  <si>
    <r>
      <t>Sektoren</t>
    </r>
    <r>
      <rPr>
        <vertAlign val="superscript"/>
        <sz val="10"/>
        <color theme="1"/>
        <rFont val="Arial"/>
        <family val="2"/>
      </rPr>
      <t xml:space="preserve"> *)</t>
    </r>
  </si>
  <si>
    <t>Geschätzte Abdeckung aller identifizierter Unternehmen</t>
  </si>
  <si>
    <t>Geschätzte Abdeckung aller teilnehmenden Unternehmen</t>
  </si>
  <si>
    <t>Bezugsgröße Ermittlung Abdeckung</t>
  </si>
  <si>
    <t>Erdgas</t>
  </si>
  <si>
    <t>k.A.</t>
  </si>
  <si>
    <t>^^</t>
  </si>
  <si>
    <t>Neptune Energy Deutschland GmbH, Lingen (Ems)</t>
  </si>
  <si>
    <t>Sibelco Deutschland GmbH, Ransbach-Baumbach</t>
  </si>
  <si>
    <t>Südwestdeutsche Salzwerke AG, Heilbronn</t>
  </si>
  <si>
    <t>Wacker Chemie AG, München</t>
  </si>
  <si>
    <t>13.</t>
  </si>
  <si>
    <t>14.</t>
  </si>
  <si>
    <t>15.</t>
  </si>
  <si>
    <t>16.</t>
  </si>
  <si>
    <t>1)</t>
  </si>
  <si>
    <t>Gewerbesteuer</t>
  </si>
  <si>
    <t>Sibelco GmbH &amp; Co. KG, Hannover</t>
  </si>
  <si>
    <t>Dyckerhoff Gruppe</t>
  </si>
  <si>
    <t>Pachtzahlungen</t>
  </si>
  <si>
    <t>Zahlung in die Infrastruktur</t>
  </si>
  <si>
    <t>LBEG Hannover</t>
  </si>
  <si>
    <t>LBEG für S-H</t>
  </si>
  <si>
    <t>LBEG für HH</t>
  </si>
  <si>
    <t>Regierung von Oberbayern, Bergamt Südbayern, München</t>
  </si>
  <si>
    <t>BA Südbayern München</t>
  </si>
  <si>
    <t>RegPräs 
Darmstadt</t>
  </si>
  <si>
    <t>LA GRB 
Freiburg</t>
  </si>
  <si>
    <t>LA GB Mainz</t>
  </si>
  <si>
    <t>BezReg 
Arnsberg</t>
  </si>
  <si>
    <t>Hülskens Holding GmbH &amp; Co. KG, Wesel</t>
  </si>
  <si>
    <t>K+S Minerals and Agriculture GmbH</t>
  </si>
  <si>
    <t>LA GuB Halle</t>
  </si>
  <si>
    <t>Landesamt für Geologie und Bergwesen Sachsen-Anhalt, Halle</t>
  </si>
  <si>
    <t>Sibelco Gruppe</t>
  </si>
  <si>
    <t>20.</t>
  </si>
  <si>
    <t>19.</t>
  </si>
  <si>
    <t>18.</t>
  </si>
  <si>
    <t>Gemeinde Emstek</t>
  </si>
  <si>
    <t>17.</t>
  </si>
  <si>
    <t>Stadt Lengerich</t>
  </si>
  <si>
    <t>Stadt Haltern am See</t>
  </si>
  <si>
    <t>Stadt Köln</t>
  </si>
  <si>
    <t>Stadt Wiesbaden</t>
  </si>
  <si>
    <t>Gemeinde Dötlingen</t>
  </si>
  <si>
    <t>Stadt Heilbronn</t>
  </si>
  <si>
    <t>Stadt Frechen</t>
  </si>
  <si>
    <t>Stadt Meppen</t>
  </si>
  <si>
    <t>Stadt Hannover</t>
  </si>
  <si>
    <t>Empfangende Kommune</t>
  </si>
  <si>
    <t>Unternehmen</t>
  </si>
  <si>
    <t>Forstamt Pfälzer Rheinauen</t>
  </si>
  <si>
    <t>Forstamt Pfalzer Rheinauen, Bellheim</t>
  </si>
  <si>
    <t>Finanzamt Wiesbaden</t>
  </si>
  <si>
    <t>Finanzamt München</t>
  </si>
  <si>
    <t>Finanzamt für Großunternehmen Hamburg</t>
  </si>
  <si>
    <t>Finanzant Montabaur</t>
  </si>
  <si>
    <t>Finanzamt Heilbronn</t>
  </si>
  <si>
    <t>Finanzamt Gießen</t>
  </si>
  <si>
    <t xml:space="preserve">Neptune Energy Deutschland GmbH </t>
  </si>
  <si>
    <t>Neptune Energy Deutschland GmbH</t>
  </si>
  <si>
    <t>Gemeinde Großenkneten</t>
  </si>
  <si>
    <t>Finanzamt Wesel</t>
  </si>
  <si>
    <t>Dyckerhoff GmbH</t>
  </si>
  <si>
    <t>Hülskens Holding GmbH &amp; Co. KG</t>
  </si>
  <si>
    <t>Transparenzregister / PEP</t>
  </si>
  <si>
    <t>Angaben erfolgt</t>
  </si>
  <si>
    <t>Eingabe Transparenzregister erfolgt</t>
  </si>
  <si>
    <t>PEP</t>
  </si>
  <si>
    <t>K+S-Gruppe</t>
  </si>
  <si>
    <t>RWE-Gruppe</t>
  </si>
  <si>
    <t>ja</t>
  </si>
  <si>
    <t>nein</t>
  </si>
  <si>
    <t>Anmerkungen</t>
  </si>
  <si>
    <t>Gemeinde Visbek</t>
  </si>
  <si>
    <t>Gemeinde Helbedündorf</t>
  </si>
  <si>
    <t>Stadtverwaltung Neuss</t>
  </si>
  <si>
    <t>Stadt Kamp-Lintfort</t>
  </si>
  <si>
    <t>Hansestadt Salzwedel</t>
  </si>
  <si>
    <t>Stadt Speyer</t>
  </si>
  <si>
    <t>wirtschaftlich Berechtigter</t>
  </si>
  <si>
    <t>Stadt Hirschau</t>
  </si>
  <si>
    <t>21.</t>
  </si>
  <si>
    <t>22.</t>
  </si>
  <si>
    <t>23.</t>
  </si>
  <si>
    <t>24.</t>
  </si>
  <si>
    <t xml:space="preserve">MIBRAG Energy Group GmbH </t>
  </si>
  <si>
    <t>MIBRAG Energy Group GmbH, Zeitz</t>
  </si>
  <si>
    <t>25.</t>
  </si>
  <si>
    <t>26.</t>
  </si>
  <si>
    <t>27.</t>
  </si>
  <si>
    <t>28.</t>
  </si>
  <si>
    <t>29.</t>
  </si>
  <si>
    <t>Anzahl der Kommunen, die GewSt empfangen</t>
  </si>
  <si>
    <t xml:space="preserve">ExxonMobil </t>
  </si>
  <si>
    <t>Sibelco-Gruppe</t>
  </si>
  <si>
    <t>*</t>
  </si>
  <si>
    <t>* Nicht ersichtlich aus Datenmeldung</t>
  </si>
  <si>
    <t>** Anzahl Kommunen mit Zahlungen &gt; 100 TEUR</t>
  </si>
  <si>
    <t>zuständige überörtliche Rechnungsprüfung</t>
  </si>
  <si>
    <t>Präsident/in Landesrechnungshof Niedersachsen</t>
  </si>
  <si>
    <t>Gemeindeprüfungsanstalt NRW</t>
  </si>
  <si>
    <t>Gemeindeprüfungsanstalt Baden-Württemberg</t>
  </si>
  <si>
    <t>Präsident/in Hessischer Rechnungshof</t>
  </si>
  <si>
    <t>Landesrechnungshof Sachsen-Anhalt</t>
  </si>
  <si>
    <t xml:space="preserve">Rechnungshof Rheinland-Pfalz </t>
  </si>
  <si>
    <t>ExxonMobil Production Deutschland GmbH</t>
  </si>
  <si>
    <t>Heidelberg Materials Mineralik DE GmbH</t>
  </si>
  <si>
    <t>Heidelberg Materials Mineralik DE GmbH, Heidelberg</t>
  </si>
  <si>
    <t>Ergebnisse Datenmeldungen der Unternehmen</t>
  </si>
  <si>
    <t>Einsicht in das Transparenzregister durch den UV</t>
  </si>
  <si>
    <t>MIBRAG Energy Group GmbH</t>
  </si>
  <si>
    <t>Vorstand als WB</t>
  </si>
  <si>
    <t>Land BW Verm. und Bau, Amt Helbronn</t>
  </si>
  <si>
    <t>Gewerbesteuer 2022</t>
  </si>
  <si>
    <t>Stadt Hamburg</t>
  </si>
  <si>
    <t>Flecken Steyerberg</t>
  </si>
  <si>
    <t>Gemeinde Meppen</t>
  </si>
  <si>
    <t>Stadt Sulingen</t>
  </si>
  <si>
    <t>Stadt Vechta</t>
  </si>
  <si>
    <t>Samtgemeinde Bothel</t>
  </si>
  <si>
    <t>Samtgemeinde Hankesbüttel</t>
  </si>
  <si>
    <t>Gemeinde Lastrup</t>
  </si>
  <si>
    <t>Gemeinde Neuenhaus</t>
  </si>
  <si>
    <t>Samtgemeinde Uchte</t>
  </si>
  <si>
    <t>Stadt Salzwedel</t>
  </si>
  <si>
    <t>Einnehmende Kommune</t>
  </si>
  <si>
    <t>Einzahlende Unternehmen</t>
  </si>
  <si>
    <t>Gewerbesteuer 2022 nach Kommunen Gesamt (EUR)</t>
  </si>
  <si>
    <t>Heidelberg
Materials Mineralik DE GmbH</t>
  </si>
  <si>
    <t>LEAG</t>
  </si>
  <si>
    <t>Neptune Energy  Deutschland GmbH</t>
  </si>
  <si>
    <t>Südwest-deutsche Salzwerke GmbH</t>
  </si>
  <si>
    <t>Kommune</t>
  </si>
  <si>
    <t>Hannover</t>
  </si>
  <si>
    <t>Hamburg - Stadtkämmerei</t>
  </si>
  <si>
    <t>Großenkneten</t>
  </si>
  <si>
    <t>Meppen</t>
  </si>
  <si>
    <t>Steyerberg (Flecken)</t>
  </si>
  <si>
    <t>Dötlingen (Neerstedt)</t>
  </si>
  <si>
    <t>Sulingen</t>
  </si>
  <si>
    <t>Wiesbaden</t>
  </si>
  <si>
    <t>Emstek</t>
  </si>
  <si>
    <t>Vechta</t>
  </si>
  <si>
    <t>Salzwedel</t>
  </si>
  <si>
    <t>Heilbronn</t>
  </si>
  <si>
    <t>Visbek</t>
  </si>
  <si>
    <t>Bothel (Samtgem.)/Brockel</t>
  </si>
  <si>
    <t>Kirchdorf (Samtgem.)/Bahrenborstel</t>
  </si>
  <si>
    <t>Frechen</t>
  </si>
  <si>
    <t>Speyer</t>
  </si>
  <si>
    <t>Hankesbüttel (Samtgem.)/Steinhorst</t>
  </si>
  <si>
    <t>Lastrup</t>
  </si>
  <si>
    <t>Neuenhaus (Samtgem.) /Osterwald</t>
  </si>
  <si>
    <t>Zwischensumme</t>
  </si>
  <si>
    <t>Übrige Kommunen</t>
  </si>
  <si>
    <t>Samtgemeinde Kichdorf-Bahrenborstel</t>
  </si>
  <si>
    <t>Samtgemeinde Kichdorf-Barenburg</t>
  </si>
  <si>
    <t>Stadt Siedenburg</t>
  </si>
  <si>
    <t>Gewerbesteuerzahlungen 2022
(in TEUR)</t>
  </si>
  <si>
    <t>Gemeinde Steyerberg (Flecken)</t>
  </si>
  <si>
    <t>Gemeinde Dötlingen (Neerstedt)</t>
  </si>
  <si>
    <t>Samtgemeinde Bothel / Brockel</t>
  </si>
  <si>
    <t>Samtgemeinde Kirchdorf / Bahrenborstel</t>
  </si>
  <si>
    <t>Samtgemeinde Hankesbüttel / Steinhorst</t>
  </si>
  <si>
    <t>Samtgemeinde Neuenhaus / Osterwald</t>
  </si>
  <si>
    <t>Rechnungshof der Freien und Hansestadt Hamburg</t>
  </si>
  <si>
    <t xml:space="preserve">Samtgemeinde Kirchdorf </t>
  </si>
  <si>
    <t xml:space="preserve">Samtgemeinde Bothel </t>
  </si>
  <si>
    <t>Samtgemeinde Neuenhaus</t>
  </si>
  <si>
    <t>Körperschaftsteuer 2022</t>
  </si>
  <si>
    <t>Heidelberger Sand und Kies GmbH</t>
  </si>
  <si>
    <t>Finanzamt Hannover</t>
  </si>
  <si>
    <t>Finanzamt Brühl</t>
  </si>
  <si>
    <t>Leistendes Unternehmen / Unternehmensgruppe</t>
  </si>
  <si>
    <t>Neptune Energy</t>
  </si>
  <si>
    <t>BEB Erdgas und Erdöl</t>
  </si>
  <si>
    <t>K+S Gruppe</t>
  </si>
  <si>
    <t>Dyckerhoff</t>
  </si>
  <si>
    <t>Südwestdeutsche Salzwerke</t>
  </si>
  <si>
    <t>Quarzwerke</t>
  </si>
  <si>
    <t>Gewerbesteuer (20 Kommunen, die die höchsten Zahlungen erhalten haben)</t>
  </si>
  <si>
    <t>Gewerbesteuer-zahlungen 2022 (in TEUR)</t>
  </si>
  <si>
    <t xml:space="preserve">1) Zahlungen erfolgen durch den Organträger </t>
  </si>
  <si>
    <t>Feldes-/Förderabgaben 2022</t>
  </si>
  <si>
    <t>Wintershall Dea AG</t>
  </si>
  <si>
    <t>Kali und Kalisalzprdukte</t>
  </si>
  <si>
    <t>Steinsalz</t>
  </si>
  <si>
    <t>Siedesalz</t>
  </si>
  <si>
    <t>k.A.***</t>
  </si>
  <si>
    <t>Fördermenge 2022</t>
  </si>
  <si>
    <t>verwertbare Fördermenge 2022</t>
  </si>
  <si>
    <t>Erdöl**</t>
  </si>
  <si>
    <t>*** Die Angabe einer Abdeckung unterbleibt, um den Schutz wettbewerbsrelevanter Daten sicher zu stellen.</t>
  </si>
  <si>
    <t>** Auf die Aufnahme der verbleibenden Anteile des Sektors Erdöl wurde verzichtet, da es sich um mehrere kleinere Unternehmen handelt (vgl. https://www.bveg.de/Der-BVEG/Publikationen/Jahresberichte).</t>
  </si>
  <si>
    <t>*Auf die Ermittlung eines Grades der Abdeckung des Sektors Steine und Erden wurde vor dem Hintergrund der Kleinteiligkeit des Sektors verzichtet.</t>
  </si>
  <si>
    <t xml:space="preserve">
K+S Minerals and Agriculture GmbH</t>
  </si>
  <si>
    <t>*Für Bericht 2022 / Juni 2024 erfolgte keine Abfrage durch den UV =&gt; es ging nur um eine neue Datenerhebung</t>
  </si>
  <si>
    <r>
      <rPr>
        <sz val="10"/>
        <rFont val="Arial"/>
        <family val="2"/>
      </rPr>
      <t xml:space="preserve">Eintragung liegt vor / Inhalt plausibel </t>
    </r>
    <r>
      <rPr>
        <sz val="10"/>
        <color rgb="FFFF0000"/>
        <rFont val="Arial"/>
        <family val="2"/>
      </rPr>
      <t xml:space="preserve">
Achtung: für 2022 (-)*</t>
    </r>
  </si>
  <si>
    <t>Land Baden Württemberg Vermessung und Bau, Amt Heilbronn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</si>
</sst>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vertAlign val="superscript"/>
      <sz val="10"/>
      <color theme="1"/>
      <name val="Arial"/>
      <family val="2"/>
    </font>
    <font>
      <sz val="11"/>
      <name val="Calibri"/>
      <family val="2"/>
      <scheme val="minor"/>
    </font>
    <font>
      <strike/>
      <sz val="10"/>
      <color theme="1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  <font>
      <sz val="8"/>
      <color rgb="FFFF0000"/>
      <name val="Arial"/>
      <family val="2"/>
    </font>
    <font>
      <sz val="11"/>
      <name val="Calibri"/>
      <family val="2"/>
    </font>
    <font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0" fontId="11" fillId="0" borderId="0"/>
    <xf numFmtId="0" fontId="9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243">
    <xf numFmtId="0" fontId="0" fillId="0" borderId="0" xfId="0"/>
    <xf numFmtId="0" fontId="11" fillId="2" borderId="0" xfId="1" applyFill="1"/>
    <xf numFmtId="0" fontId="11" fillId="0" borderId="0" xfId="1"/>
    <xf numFmtId="0" fontId="11" fillId="2" borderId="1" xfId="1" applyFill="1" applyBorder="1"/>
    <xf numFmtId="0" fontId="11" fillId="2" borderId="2" xfId="1" applyFill="1" applyBorder="1"/>
    <xf numFmtId="0" fontId="11" fillId="2" borderId="3" xfId="1" applyFill="1" applyBorder="1"/>
    <xf numFmtId="0" fontId="11" fillId="2" borderId="4" xfId="1" applyFill="1" applyBorder="1"/>
    <xf numFmtId="0" fontId="11" fillId="2" borderId="0" xfId="1" applyFill="1" applyAlignment="1">
      <alignment horizontal="center" wrapText="1"/>
    </xf>
    <xf numFmtId="0" fontId="11" fillId="3" borderId="0" xfId="1" applyFill="1" applyAlignment="1">
      <alignment horizontal="center" wrapText="1"/>
    </xf>
    <xf numFmtId="0" fontId="11" fillId="2" borderId="5" xfId="1" applyFill="1" applyBorder="1"/>
    <xf numFmtId="0" fontId="12" fillId="2" borderId="4" xfId="1" applyFont="1" applyFill="1" applyBorder="1"/>
    <xf numFmtId="3" fontId="11" fillId="4" borderId="0" xfId="1" applyNumberFormat="1" applyFill="1"/>
    <xf numFmtId="3" fontId="11" fillId="2" borderId="0" xfId="1" applyNumberFormat="1" applyFill="1"/>
    <xf numFmtId="0" fontId="11" fillId="2" borderId="7" xfId="1" applyFill="1" applyBorder="1"/>
    <xf numFmtId="0" fontId="11" fillId="2" borderId="8" xfId="1" applyFill="1" applyBorder="1"/>
    <xf numFmtId="3" fontId="11" fillId="2" borderId="8" xfId="1" applyNumberFormat="1" applyFill="1" applyBorder="1"/>
    <xf numFmtId="0" fontId="11" fillId="2" borderId="9" xfId="1" applyFill="1" applyBorder="1"/>
    <xf numFmtId="0" fontId="11" fillId="3" borderId="0" xfId="1" applyFill="1" applyAlignment="1">
      <alignment horizontal="center" vertical="center" wrapText="1"/>
    </xf>
    <xf numFmtId="0" fontId="11" fillId="3" borderId="0" xfId="1" applyFill="1"/>
    <xf numFmtId="0" fontId="11" fillId="3" borderId="0" xfId="1" applyFill="1" applyAlignment="1">
      <alignment horizontal="centerContinuous" vertical="center"/>
    </xf>
    <xf numFmtId="0" fontId="12" fillId="2" borderId="0" xfId="1" applyFont="1" applyFill="1"/>
    <xf numFmtId="0" fontId="10" fillId="0" borderId="0" xfId="1" applyFont="1"/>
    <xf numFmtId="0" fontId="9" fillId="0" borderId="0" xfId="1" applyFont="1"/>
    <xf numFmtId="0" fontId="0" fillId="0" borderId="0" xfId="0" applyAlignment="1">
      <alignment wrapText="1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11" fillId="2" borderId="0" xfId="1" applyNumberFormat="1" applyFill="1"/>
    <xf numFmtId="4" fontId="11" fillId="2" borderId="2" xfId="1" applyNumberFormat="1" applyFill="1" applyBorder="1"/>
    <xf numFmtId="4" fontId="11" fillId="3" borderId="0" xfId="1" applyNumberFormat="1" applyFill="1" applyAlignment="1">
      <alignment horizontal="center" vertical="center" wrapText="1"/>
    </xf>
    <xf numFmtId="4" fontId="11" fillId="3" borderId="0" xfId="1" applyNumberFormat="1" applyFill="1" applyAlignment="1">
      <alignment horizontal="center" wrapText="1"/>
    </xf>
    <xf numFmtId="4" fontId="11" fillId="3" borderId="0" xfId="1" applyNumberFormat="1" applyFill="1"/>
    <xf numFmtId="4" fontId="11" fillId="2" borderId="0" xfId="1" applyNumberFormat="1" applyFill="1" applyAlignment="1">
      <alignment horizontal="center" wrapText="1"/>
    </xf>
    <xf numFmtId="4" fontId="11" fillId="4" borderId="0" xfId="1" applyNumberFormat="1" applyFill="1"/>
    <xf numFmtId="4" fontId="12" fillId="4" borderId="0" xfId="1" applyNumberFormat="1" applyFont="1" applyFill="1"/>
    <xf numFmtId="4" fontId="11" fillId="2" borderId="8" xfId="1" applyNumberFormat="1" applyFill="1" applyBorder="1"/>
    <xf numFmtId="4" fontId="11" fillId="2" borderId="6" xfId="1" applyNumberFormat="1" applyFill="1" applyBorder="1"/>
    <xf numFmtId="4" fontId="11" fillId="0" borderId="0" xfId="1" applyNumberFormat="1"/>
    <xf numFmtId="4" fontId="9" fillId="4" borderId="0" xfId="1" quotePrefix="1" applyNumberFormat="1" applyFont="1" applyFill="1" applyAlignment="1">
      <alignment horizontal="right"/>
    </xf>
    <xf numFmtId="4" fontId="11" fillId="2" borderId="0" xfId="1" applyNumberFormat="1" applyFill="1" applyAlignment="1">
      <alignment horizontal="right"/>
    </xf>
    <xf numFmtId="4" fontId="11" fillId="4" borderId="0" xfId="1" applyNumberFormat="1" applyFill="1" applyAlignment="1">
      <alignment horizontal="right"/>
    </xf>
    <xf numFmtId="4" fontId="12" fillId="0" borderId="0" xfId="1" applyNumberFormat="1" applyFont="1"/>
    <xf numFmtId="0" fontId="15" fillId="2" borderId="4" xfId="1" applyFont="1" applyFill="1" applyBorder="1"/>
    <xf numFmtId="0" fontId="14" fillId="0" borderId="0" xfId="1" applyFont="1"/>
    <xf numFmtId="0" fontId="14" fillId="2" borderId="4" xfId="1" applyFont="1" applyFill="1" applyBorder="1"/>
    <xf numFmtId="0" fontId="9" fillId="2" borderId="0" xfId="2" applyFill="1"/>
    <xf numFmtId="4" fontId="9" fillId="2" borderId="0" xfId="2" applyNumberFormat="1" applyFill="1"/>
    <xf numFmtId="0" fontId="9" fillId="0" borderId="0" xfId="2"/>
    <xf numFmtId="0" fontId="9" fillId="2" borderId="1" xfId="2" applyFill="1" applyBorder="1"/>
    <xf numFmtId="0" fontId="9" fillId="2" borderId="2" xfId="2" applyFill="1" applyBorder="1"/>
    <xf numFmtId="4" fontId="9" fillId="2" borderId="2" xfId="2" applyNumberFormat="1" applyFill="1" applyBorder="1"/>
    <xf numFmtId="0" fontId="9" fillId="2" borderId="3" xfId="2" applyFill="1" applyBorder="1"/>
    <xf numFmtId="0" fontId="9" fillId="2" borderId="4" xfId="2" applyFill="1" applyBorder="1"/>
    <xf numFmtId="4" fontId="9" fillId="3" borderId="0" xfId="2" applyNumberFormat="1" applyFill="1" applyAlignment="1">
      <alignment horizontal="center" vertical="center" wrapText="1"/>
    </xf>
    <xf numFmtId="4" fontId="9" fillId="3" borderId="0" xfId="2" applyNumberFormat="1" applyFill="1" applyAlignment="1">
      <alignment horizontal="center" wrapText="1"/>
    </xf>
    <xf numFmtId="0" fontId="9" fillId="3" borderId="0" xfId="2" applyFill="1" applyAlignment="1">
      <alignment horizontal="center" wrapText="1"/>
    </xf>
    <xf numFmtId="0" fontId="9" fillId="2" borderId="5" xfId="2" applyFill="1" applyBorder="1"/>
    <xf numFmtId="4" fontId="9" fillId="3" borderId="0" xfId="2" applyNumberFormat="1" applyFill="1"/>
    <xf numFmtId="0" fontId="12" fillId="2" borderId="4" xfId="2" applyFont="1" applyFill="1" applyBorder="1"/>
    <xf numFmtId="0" fontId="12" fillId="2" borderId="0" xfId="2" applyFont="1" applyFill="1"/>
    <xf numFmtId="0" fontId="9" fillId="2" borderId="4" xfId="2" applyFill="1" applyBorder="1" applyAlignment="1">
      <alignment horizontal="right"/>
    </xf>
    <xf numFmtId="0" fontId="9" fillId="2" borderId="0" xfId="2" applyFill="1" applyAlignment="1">
      <alignment horizontal="center" wrapText="1"/>
    </xf>
    <xf numFmtId="4" fontId="9" fillId="4" borderId="0" xfId="2" applyNumberFormat="1" applyFill="1"/>
    <xf numFmtId="4" fontId="16" fillId="2" borderId="0" xfId="2" applyNumberFormat="1" applyFont="1" applyFill="1"/>
    <xf numFmtId="3" fontId="9" fillId="2" borderId="0" xfId="2" applyNumberFormat="1" applyFill="1"/>
    <xf numFmtId="0" fontId="0" fillId="2" borderId="0" xfId="2" applyFont="1" applyFill="1"/>
    <xf numFmtId="0" fontId="16" fillId="0" borderId="0" xfId="2" applyFont="1"/>
    <xf numFmtId="4" fontId="9" fillId="2" borderId="6" xfId="2" applyNumberFormat="1" applyFill="1" applyBorder="1"/>
    <xf numFmtId="4" fontId="12" fillId="4" borderId="0" xfId="2" applyNumberFormat="1" applyFont="1" applyFill="1"/>
    <xf numFmtId="0" fontId="9" fillId="2" borderId="7" xfId="2" applyFill="1" applyBorder="1"/>
    <xf numFmtId="0" fontId="9" fillId="2" borderId="8" xfId="2" applyFill="1" applyBorder="1"/>
    <xf numFmtId="3" fontId="9" fillId="2" borderId="8" xfId="2" applyNumberFormat="1" applyFill="1" applyBorder="1"/>
    <xf numFmtId="4" fontId="9" fillId="2" borderId="8" xfId="2" applyNumberFormat="1" applyFill="1" applyBorder="1"/>
    <xf numFmtId="0" fontId="9" fillId="2" borderId="9" xfId="2" applyFill="1" applyBorder="1"/>
    <xf numFmtId="0" fontId="16" fillId="2" borderId="0" xfId="2" applyFont="1" applyFill="1"/>
    <xf numFmtId="4" fontId="9" fillId="0" borderId="0" xfId="2" applyNumberFormat="1"/>
    <xf numFmtId="0" fontId="17" fillId="2" borderId="4" xfId="1" applyFont="1" applyFill="1" applyBorder="1"/>
    <xf numFmtId="3" fontId="9" fillId="4" borderId="0" xfId="2" applyNumberFormat="1" applyFill="1" applyAlignment="1">
      <alignment horizontal="center"/>
    </xf>
    <xf numFmtId="3" fontId="9" fillId="2" borderId="0" xfId="2" applyNumberFormat="1" applyFill="1" applyAlignment="1">
      <alignment horizontal="center"/>
    </xf>
    <xf numFmtId="3" fontId="12" fillId="2" borderId="0" xfId="2" applyNumberFormat="1" applyFont="1" applyFill="1"/>
    <xf numFmtId="0" fontId="9" fillId="3" borderId="0" xfId="2" applyFill="1" applyAlignment="1">
      <alignment horizontal="center" vertical="center" wrapText="1"/>
    </xf>
    <xf numFmtId="0" fontId="9" fillId="3" borderId="0" xfId="2" applyFill="1"/>
    <xf numFmtId="4" fontId="9" fillId="4" borderId="0" xfId="2" applyNumberFormat="1" applyFill="1" applyAlignment="1">
      <alignment horizontal="right"/>
    </xf>
    <xf numFmtId="0" fontId="15" fillId="0" borderId="0" xfId="2" applyFont="1"/>
    <xf numFmtId="1" fontId="9" fillId="0" borderId="0" xfId="2" applyNumberFormat="1"/>
    <xf numFmtId="0" fontId="9" fillId="0" borderId="0" xfId="2" applyAlignment="1">
      <alignment horizontal="left"/>
    </xf>
    <xf numFmtId="0" fontId="16" fillId="0" borderId="0" xfId="2" applyFont="1" applyAlignment="1">
      <alignment horizontal="left"/>
    </xf>
    <xf numFmtId="0" fontId="9" fillId="2" borderId="4" xfId="1" applyFont="1" applyFill="1" applyBorder="1"/>
    <xf numFmtId="0" fontId="9" fillId="2" borderId="0" xfId="1" applyFont="1" applyFill="1"/>
    <xf numFmtId="0" fontId="18" fillId="0" borderId="0" xfId="2" applyFont="1" applyAlignment="1">
      <alignment horizontal="left"/>
    </xf>
    <xf numFmtId="4" fontId="8" fillId="4" borderId="0" xfId="1" quotePrefix="1" applyNumberFormat="1" applyFont="1" applyFill="1" applyAlignment="1">
      <alignment horizontal="right"/>
    </xf>
    <xf numFmtId="0" fontId="14" fillId="2" borderId="0" xfId="1" applyFont="1" applyFill="1" applyAlignment="1">
      <alignment wrapText="1"/>
    </xf>
    <xf numFmtId="0" fontId="8" fillId="2" borderId="0" xfId="1" applyFont="1" applyFill="1" applyAlignment="1">
      <alignment wrapText="1"/>
    </xf>
    <xf numFmtId="0" fontId="0" fillId="2" borderId="0" xfId="1" applyFont="1" applyFill="1" applyAlignment="1">
      <alignment wrapText="1"/>
    </xf>
    <xf numFmtId="4" fontId="14" fillId="2" borderId="0" xfId="1" applyNumberFormat="1" applyFont="1" applyFill="1" applyAlignment="1">
      <alignment wrapText="1"/>
    </xf>
    <xf numFmtId="4" fontId="8" fillId="2" borderId="0" xfId="1" applyNumberFormat="1" applyFont="1" applyFill="1" applyAlignment="1">
      <alignment wrapText="1"/>
    </xf>
    <xf numFmtId="4" fontId="17" fillId="2" borderId="0" xfId="1" applyNumberFormat="1" applyFont="1" applyFill="1" applyAlignment="1">
      <alignment wrapText="1"/>
    </xf>
    <xf numFmtId="4" fontId="0" fillId="2" borderId="0" xfId="1" applyNumberFormat="1" applyFont="1" applyFill="1" applyAlignment="1">
      <alignment wrapText="1"/>
    </xf>
    <xf numFmtId="4" fontId="0" fillId="0" borderId="0" xfId="0" applyNumberFormat="1" applyAlignment="1">
      <alignment horizontal="left" wrapText="1"/>
    </xf>
    <xf numFmtId="4" fontId="0" fillId="0" borderId="0" xfId="0" applyNumberFormat="1" applyAlignment="1">
      <alignment wrapText="1"/>
    </xf>
    <xf numFmtId="0" fontId="8" fillId="3" borderId="0" xfId="1" applyFont="1" applyFill="1" applyAlignment="1">
      <alignment horizontal="center" wrapText="1"/>
    </xf>
    <xf numFmtId="0" fontId="15" fillId="2" borderId="0" xfId="1" applyFont="1" applyFill="1"/>
    <xf numFmtId="0" fontId="11" fillId="2" borderId="0" xfId="1" applyFill="1" applyAlignment="1">
      <alignment horizontal="centerContinuous"/>
    </xf>
    <xf numFmtId="0" fontId="14" fillId="2" borderId="0" xfId="1" applyFont="1" applyFill="1"/>
    <xf numFmtId="0" fontId="17" fillId="2" borderId="0" xfId="1" applyFont="1" applyFill="1"/>
    <xf numFmtId="4" fontId="8" fillId="0" borderId="0" xfId="1" applyNumberFormat="1" applyFont="1"/>
    <xf numFmtId="4" fontId="0" fillId="0" borderId="0" xfId="0" applyNumberFormat="1" applyAlignment="1">
      <alignment horizontal="left"/>
    </xf>
    <xf numFmtId="4" fontId="7" fillId="2" borderId="0" xfId="1" applyNumberFormat="1" applyFont="1" applyFill="1"/>
    <xf numFmtId="14" fontId="0" fillId="0" borderId="0" xfId="0" applyNumberFormat="1"/>
    <xf numFmtId="14" fontId="0" fillId="0" borderId="0" xfId="0" applyNumberFormat="1" applyAlignment="1">
      <alignment wrapText="1"/>
    </xf>
    <xf numFmtId="14" fontId="9" fillId="0" borderId="0" xfId="2" applyNumberFormat="1"/>
    <xf numFmtId="0" fontId="6" fillId="2" borderId="4" xfId="2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2" borderId="11" xfId="0" applyFill="1" applyBorder="1" applyAlignment="1">
      <alignment horizontal="centerContinuous" vertical="center"/>
    </xf>
    <xf numFmtId="0" fontId="0" fillId="2" borderId="11" xfId="0" applyFill="1" applyBorder="1" applyAlignment="1">
      <alignment horizontal="center" vertical="center"/>
    </xf>
    <xf numFmtId="3" fontId="0" fillId="0" borderId="0" xfId="0" applyNumberFormat="1"/>
    <xf numFmtId="0" fontId="12" fillId="0" borderId="0" xfId="0" applyFont="1" applyAlignment="1">
      <alignment horizontal="left"/>
    </xf>
    <xf numFmtId="0" fontId="12" fillId="0" borderId="0" xfId="0" applyFont="1"/>
    <xf numFmtId="0" fontId="19" fillId="0" borderId="0" xfId="0" applyFont="1"/>
    <xf numFmtId="0" fontId="19" fillId="5" borderId="0" xfId="0" applyFont="1" applyFill="1"/>
    <xf numFmtId="0" fontId="19" fillId="5" borderId="11" xfId="0" applyFont="1" applyFill="1" applyBorder="1" applyAlignment="1">
      <alignment horizontal="centerContinuous" vertical="center"/>
    </xf>
    <xf numFmtId="0" fontId="19" fillId="5" borderId="11" xfId="0" applyFont="1" applyFill="1" applyBorder="1" applyAlignment="1">
      <alignment horizontal="center" vertical="center" wrapText="1"/>
    </xf>
    <xf numFmtId="3" fontId="19" fillId="5" borderId="11" xfId="0" applyNumberFormat="1" applyFont="1" applyFill="1" applyBorder="1" applyAlignment="1">
      <alignment horizontal="centerContinuous"/>
    </xf>
    <xf numFmtId="0" fontId="19" fillId="5" borderId="12" xfId="0" applyFont="1" applyFill="1" applyBorder="1" applyAlignment="1">
      <alignment horizontal="centerContinuous"/>
    </xf>
    <xf numFmtId="0" fontId="0" fillId="0" borderId="11" xfId="0" applyBorder="1" applyAlignment="1">
      <alignment horizontal="centerContinuous" vertical="center" wrapText="1"/>
    </xf>
    <xf numFmtId="0" fontId="3" fillId="0" borderId="0" xfId="1" applyFont="1"/>
    <xf numFmtId="0" fontId="3" fillId="2" borderId="0" xfId="2" applyFont="1" applyFill="1"/>
    <xf numFmtId="0" fontId="3" fillId="2" borderId="4" xfId="2" applyFont="1" applyFill="1" applyBorder="1" applyAlignment="1">
      <alignment horizontal="right"/>
    </xf>
    <xf numFmtId="0" fontId="0" fillId="0" borderId="0" xfId="2" applyFont="1"/>
    <xf numFmtId="0" fontId="2" fillId="2" borderId="0" xfId="2" applyFont="1" applyFill="1"/>
    <xf numFmtId="4" fontId="1" fillId="4" borderId="0" xfId="1" quotePrefix="1" applyNumberFormat="1" applyFont="1" applyFill="1" applyAlignment="1">
      <alignment horizontal="right"/>
    </xf>
    <xf numFmtId="0" fontId="1" fillId="0" borderId="0" xfId="2" applyFont="1"/>
    <xf numFmtId="14" fontId="0" fillId="0" borderId="0" xfId="0" applyNumberFormat="1" applyAlignment="1">
      <alignment horizontal="center" wrapText="1"/>
    </xf>
    <xf numFmtId="0" fontId="1" fillId="2" borderId="4" xfId="2" applyFont="1" applyFill="1" applyBorder="1" applyAlignment="1">
      <alignment horizontal="right"/>
    </xf>
    <xf numFmtId="0" fontId="1" fillId="2" borderId="0" xfId="2" applyFont="1" applyFill="1"/>
    <xf numFmtId="0" fontId="22" fillId="2" borderId="4" xfId="1" applyFont="1" applyFill="1" applyBorder="1"/>
    <xf numFmtId="0" fontId="23" fillId="2" borderId="4" xfId="2" applyFont="1" applyFill="1" applyBorder="1"/>
    <xf numFmtId="3" fontId="0" fillId="2" borderId="0" xfId="0" applyNumberFormat="1" applyFill="1"/>
    <xf numFmtId="0" fontId="0" fillId="2" borderId="0" xfId="0" applyFill="1"/>
    <xf numFmtId="0" fontId="19" fillId="6" borderId="0" xfId="0" applyFont="1" applyFill="1"/>
    <xf numFmtId="4" fontId="9" fillId="4" borderId="0" xfId="1" quotePrefix="1" applyNumberFormat="1" applyFont="1" applyFill="1" applyAlignment="1">
      <alignment horizontal="center"/>
    </xf>
    <xf numFmtId="4" fontId="9" fillId="4" borderId="0" xfId="1" quotePrefix="1" applyNumberFormat="1" applyFont="1" applyFill="1" applyAlignment="1">
      <alignment horizontal="center" vertical="center"/>
    </xf>
    <xf numFmtId="4" fontId="11" fillId="4" borderId="0" xfId="1" applyNumberFormat="1" applyFill="1" applyAlignment="1">
      <alignment horizontal="center"/>
    </xf>
    <xf numFmtId="4" fontId="24" fillId="4" borderId="0" xfId="1" applyNumberFormat="1" applyFont="1" applyFill="1" applyAlignment="1">
      <alignment horizontal="center"/>
    </xf>
    <xf numFmtId="4" fontId="1" fillId="4" borderId="0" xfId="1" quotePrefix="1" applyNumberFormat="1" applyFont="1" applyFill="1" applyAlignment="1">
      <alignment horizontal="center"/>
    </xf>
    <xf numFmtId="0" fontId="0" fillId="2" borderId="11" xfId="0" applyFill="1" applyBorder="1" applyAlignment="1">
      <alignment horizontal="centerContinuous" vertical="center" wrapText="1"/>
    </xf>
    <xf numFmtId="0" fontId="0" fillId="2" borderId="0" xfId="0" applyFill="1" applyAlignment="1">
      <alignment horizontal="center"/>
    </xf>
    <xf numFmtId="4" fontId="0" fillId="2" borderId="0" xfId="0" applyNumberFormat="1" applyFill="1"/>
    <xf numFmtId="0" fontId="25" fillId="2" borderId="4" xfId="2" applyFont="1" applyFill="1" applyBorder="1"/>
    <xf numFmtId="0" fontId="14" fillId="0" borderId="0" xfId="2" applyFont="1"/>
    <xf numFmtId="3" fontId="0" fillId="2" borderId="0" xfId="0" applyNumberFormat="1" applyFill="1" applyAlignment="1">
      <alignment wrapText="1"/>
    </xf>
    <xf numFmtId="0" fontId="0" fillId="2" borderId="0" xfId="0" applyFill="1" applyAlignment="1">
      <alignment vertical="center"/>
    </xf>
    <xf numFmtId="0" fontId="21" fillId="2" borderId="0" xfId="0" applyFont="1" applyFill="1" applyAlignment="1">
      <alignment horizontal="center" vertical="center" wrapText="1"/>
    </xf>
    <xf numFmtId="4" fontId="13" fillId="2" borderId="0" xfId="0" applyNumberFormat="1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13" fillId="2" borderId="0" xfId="0" applyFont="1" applyFill="1" applyAlignment="1">
      <alignment wrapText="1"/>
    </xf>
    <xf numFmtId="4" fontId="13" fillId="2" borderId="0" xfId="0" applyNumberFormat="1" applyFont="1" applyFill="1"/>
    <xf numFmtId="0" fontId="0" fillId="2" borderId="0" xfId="0" applyFill="1" applyAlignment="1">
      <alignment horizontal="left" wrapText="1"/>
    </xf>
    <xf numFmtId="3" fontId="26" fillId="4" borderId="0" xfId="2" applyNumberFormat="1" applyFont="1" applyFill="1" applyAlignment="1">
      <alignment horizontal="center"/>
    </xf>
    <xf numFmtId="4" fontId="26" fillId="2" borderId="0" xfId="2" applyNumberFormat="1" applyFont="1" applyFill="1"/>
    <xf numFmtId="4" fontId="26" fillId="4" borderId="0" xfId="2" applyNumberFormat="1" applyFont="1" applyFill="1" applyAlignment="1">
      <alignment horizontal="center"/>
    </xf>
    <xf numFmtId="4" fontId="11" fillId="3" borderId="0" xfId="1" applyNumberFormat="1" applyFill="1" applyAlignment="1">
      <alignment horizontal="centerContinuous" vertical="center" wrapText="1"/>
    </xf>
    <xf numFmtId="4" fontId="15" fillId="3" borderId="0" xfId="1" applyNumberFormat="1" applyFont="1" applyFill="1" applyAlignment="1">
      <alignment horizontal="center" vertical="center" wrapText="1"/>
    </xf>
    <xf numFmtId="4" fontId="28" fillId="4" borderId="0" xfId="1" applyNumberFormat="1" applyFont="1" applyFill="1" applyAlignment="1">
      <alignment horizontal="center"/>
    </xf>
    <xf numFmtId="0" fontId="27" fillId="2" borderId="0" xfId="1" applyFont="1" applyFill="1" applyAlignment="1">
      <alignment wrapText="1"/>
    </xf>
    <xf numFmtId="0" fontId="1" fillId="0" borderId="14" xfId="6" applyBorder="1"/>
    <xf numFmtId="0" fontId="1" fillId="0" borderId="15" xfId="6" applyBorder="1"/>
    <xf numFmtId="0" fontId="1" fillId="0" borderId="16" xfId="6" applyBorder="1"/>
    <xf numFmtId="4" fontId="1" fillId="0" borderId="17" xfId="6" applyNumberFormat="1" applyBorder="1"/>
    <xf numFmtId="4" fontId="1" fillId="0" borderId="18" xfId="6" applyNumberFormat="1" applyBorder="1"/>
    <xf numFmtId="4" fontId="1" fillId="0" borderId="12" xfId="6" applyNumberFormat="1" applyBorder="1"/>
    <xf numFmtId="4" fontId="1" fillId="0" borderId="0" xfId="6" applyNumberFormat="1"/>
    <xf numFmtId="0" fontId="1" fillId="0" borderId="0" xfId="6"/>
    <xf numFmtId="0" fontId="1" fillId="0" borderId="19" xfId="6" applyBorder="1" applyAlignment="1">
      <alignment horizontal="right" vertical="center"/>
    </xf>
    <xf numFmtId="0" fontId="1" fillId="0" borderId="20" xfId="6" applyBorder="1"/>
    <xf numFmtId="0" fontId="12" fillId="0" borderId="21" xfId="6" applyFont="1" applyBorder="1" applyAlignment="1">
      <alignment horizontal="center" wrapText="1"/>
    </xf>
    <xf numFmtId="4" fontId="1" fillId="0" borderId="11" xfId="6" applyNumberFormat="1" applyBorder="1" applyAlignment="1">
      <alignment wrapText="1"/>
    </xf>
    <xf numFmtId="0" fontId="12" fillId="0" borderId="0" xfId="6" applyFont="1"/>
    <xf numFmtId="4" fontId="0" fillId="0" borderId="6" xfId="0" applyNumberFormat="1" applyBorder="1"/>
    <xf numFmtId="3" fontId="0" fillId="2" borderId="0" xfId="0" applyNumberFormat="1" applyFill="1" applyAlignment="1">
      <alignment horizontal="center"/>
    </xf>
    <xf numFmtId="0" fontId="17" fillId="2" borderId="0" xfId="0" applyFont="1" applyFill="1"/>
    <xf numFmtId="0" fontId="17" fillId="2" borderId="0" xfId="0" applyFont="1" applyFill="1" applyAlignment="1">
      <alignment vertical="center"/>
    </xf>
    <xf numFmtId="0" fontId="1" fillId="2" borderId="0" xfId="7" applyFill="1"/>
    <xf numFmtId="4" fontId="1" fillId="2" borderId="0" xfId="7" applyNumberFormat="1" applyFill="1"/>
    <xf numFmtId="0" fontId="1" fillId="0" borderId="0" xfId="7"/>
    <xf numFmtId="0" fontId="1" fillId="2" borderId="1" xfId="7" applyFill="1" applyBorder="1"/>
    <xf numFmtId="0" fontId="1" fillId="2" borderId="2" xfId="7" applyFill="1" applyBorder="1"/>
    <xf numFmtId="4" fontId="1" fillId="2" borderId="2" xfId="7" applyNumberFormat="1" applyFill="1" applyBorder="1"/>
    <xf numFmtId="0" fontId="1" fillId="2" borderId="3" xfId="7" applyFill="1" applyBorder="1"/>
    <xf numFmtId="0" fontId="22" fillId="2" borderId="4" xfId="7" applyFont="1" applyFill="1" applyBorder="1"/>
    <xf numFmtId="4" fontId="1" fillId="3" borderId="0" xfId="7" applyNumberFormat="1" applyFill="1" applyAlignment="1">
      <alignment horizontal="center" vertical="center" wrapText="1"/>
    </xf>
    <xf numFmtId="0" fontId="1" fillId="2" borderId="5" xfId="7" applyFill="1" applyBorder="1"/>
    <xf numFmtId="0" fontId="1" fillId="2" borderId="4" xfId="7" applyFill="1" applyBorder="1"/>
    <xf numFmtId="4" fontId="1" fillId="3" borderId="0" xfId="7" applyNumberFormat="1" applyFill="1"/>
    <xf numFmtId="0" fontId="1" fillId="2" borderId="0" xfId="7" applyFill="1" applyAlignment="1">
      <alignment horizontal="center" wrapText="1"/>
    </xf>
    <xf numFmtId="4" fontId="1" fillId="3" borderId="0" xfId="7" applyNumberFormat="1" applyFill="1" applyAlignment="1">
      <alignment horizontal="center" wrapText="1"/>
    </xf>
    <xf numFmtId="0" fontId="12" fillId="2" borderId="4" xfId="7" applyFont="1" applyFill="1" applyBorder="1"/>
    <xf numFmtId="0" fontId="12" fillId="2" borderId="0" xfId="7" applyFont="1" applyFill="1"/>
    <xf numFmtId="0" fontId="14" fillId="0" borderId="0" xfId="7" applyFont="1"/>
    <xf numFmtId="4" fontId="1" fillId="4" borderId="0" xfId="7" quotePrefix="1" applyNumberFormat="1" applyFill="1" applyAlignment="1">
      <alignment horizontal="right"/>
    </xf>
    <xf numFmtId="4" fontId="1" fillId="2" borderId="0" xfId="7" applyNumberFormat="1" applyFill="1" applyAlignment="1">
      <alignment horizontal="right"/>
    </xf>
    <xf numFmtId="4" fontId="1" fillId="4" borderId="0" xfId="7" applyNumberFormat="1" applyFill="1" applyAlignment="1">
      <alignment horizontal="right"/>
    </xf>
    <xf numFmtId="0" fontId="20" fillId="2" borderId="0" xfId="7" applyFont="1" applyFill="1"/>
    <xf numFmtId="4" fontId="20" fillId="4" borderId="0" xfId="7" applyNumberFormat="1" applyFont="1" applyFill="1" applyAlignment="1">
      <alignment horizontal="right"/>
    </xf>
    <xf numFmtId="4" fontId="1" fillId="2" borderId="6" xfId="7" applyNumberFormat="1" applyFill="1" applyBorder="1"/>
    <xf numFmtId="4" fontId="12" fillId="4" borderId="0" xfId="7" applyNumberFormat="1" applyFont="1" applyFill="1"/>
    <xf numFmtId="0" fontId="1" fillId="2" borderId="7" xfId="7" applyFill="1" applyBorder="1"/>
    <xf numFmtId="0" fontId="1" fillId="2" borderId="8" xfId="7" applyFill="1" applyBorder="1"/>
    <xf numFmtId="4" fontId="1" fillId="2" borderId="8" xfId="7" applyNumberFormat="1" applyFill="1" applyBorder="1"/>
    <xf numFmtId="0" fontId="1" fillId="2" borderId="9" xfId="7" applyFill="1" applyBorder="1"/>
    <xf numFmtId="0" fontId="15" fillId="0" borderId="0" xfId="7" applyFont="1"/>
    <xf numFmtId="4" fontId="1" fillId="0" borderId="0" xfId="7" applyNumberFormat="1"/>
    <xf numFmtId="3" fontId="29" fillId="2" borderId="0" xfId="0" applyNumberFormat="1" applyFont="1" applyFill="1"/>
    <xf numFmtId="3" fontId="17" fillId="0" borderId="0" xfId="0" applyNumberFormat="1" applyFont="1"/>
    <xf numFmtId="3" fontId="19" fillId="5" borderId="11" xfId="0" applyNumberFormat="1" applyFont="1" applyFill="1" applyBorder="1" applyAlignment="1">
      <alignment horizontal="centerContinuous" vertical="center" wrapText="1"/>
    </xf>
    <xf numFmtId="4" fontId="0" fillId="2" borderId="0" xfId="0" quotePrefix="1" applyNumberFormat="1" applyFill="1" applyAlignment="1">
      <alignment horizontal="right"/>
    </xf>
    <xf numFmtId="4" fontId="0" fillId="2" borderId="0" xfId="0" applyNumberFormat="1" applyFill="1" applyAlignment="1">
      <alignment horizontal="right"/>
    </xf>
    <xf numFmtId="4" fontId="14" fillId="2" borderId="0" xfId="2" applyNumberFormat="1" applyFont="1" applyFill="1"/>
    <xf numFmtId="0" fontId="9" fillId="2" borderId="0" xfId="2" applyFill="1" applyAlignment="1">
      <alignment horizontal="left"/>
    </xf>
    <xf numFmtId="0" fontId="1" fillId="2" borderId="4" xfId="2" applyFont="1" applyFill="1" applyBorder="1"/>
    <xf numFmtId="164" fontId="26" fillId="4" borderId="0" xfId="2" applyNumberFormat="1" applyFont="1" applyFill="1"/>
    <xf numFmtId="4" fontId="30" fillId="2" borderId="0" xfId="2" applyNumberFormat="1" applyFont="1" applyFill="1"/>
    <xf numFmtId="4" fontId="26" fillId="4" borderId="0" xfId="2" applyNumberFormat="1" applyFont="1" applyFill="1"/>
    <xf numFmtId="4" fontId="26" fillId="4" borderId="0" xfId="2" applyNumberFormat="1" applyFont="1" applyFill="1" applyAlignment="1">
      <alignment wrapText="1"/>
    </xf>
    <xf numFmtId="164" fontId="26" fillId="4" borderId="0" xfId="2" applyNumberFormat="1" applyFont="1" applyFill="1" applyAlignment="1">
      <alignment horizontal="right"/>
    </xf>
    <xf numFmtId="4" fontId="1" fillId="0" borderId="11" xfId="6" applyNumberFormat="1" applyFill="1" applyBorder="1" applyAlignment="1">
      <alignment wrapText="1"/>
    </xf>
    <xf numFmtId="4" fontId="1" fillId="0" borderId="0" xfId="6" applyNumberFormat="1" applyFill="1"/>
    <xf numFmtId="4" fontId="0" fillId="0" borderId="0" xfId="0" applyNumberFormat="1" applyFill="1"/>
    <xf numFmtId="4" fontId="1" fillId="0" borderId="0" xfId="7" quotePrefix="1" applyNumberFormat="1" applyFill="1" applyAlignment="1">
      <alignment horizontal="right"/>
    </xf>
    <xf numFmtId="4" fontId="26" fillId="3" borderId="0" xfId="1" applyNumberFormat="1" applyFont="1" applyFill="1" applyAlignment="1">
      <alignment horizontal="center" vertical="center" wrapText="1"/>
    </xf>
    <xf numFmtId="0" fontId="26" fillId="0" borderId="0" xfId="1" applyFont="1"/>
    <xf numFmtId="14" fontId="0" fillId="0" borderId="0" xfId="0" applyNumberFormat="1" applyBorder="1"/>
    <xf numFmtId="4" fontId="0" fillId="0" borderId="0" xfId="0" applyNumberFormat="1" applyBorder="1"/>
    <xf numFmtId="14" fontId="9" fillId="0" borderId="0" xfId="2" applyNumberFormat="1" applyBorder="1"/>
    <xf numFmtId="4" fontId="0" fillId="0" borderId="0" xfId="0" applyNumberFormat="1" applyFill="1" applyBorder="1"/>
    <xf numFmtId="14" fontId="0" fillId="0" borderId="0" xfId="0" applyNumberFormat="1" applyFill="1" applyBorder="1"/>
    <xf numFmtId="14" fontId="9" fillId="0" borderId="0" xfId="2" applyNumberFormat="1" applyFill="1" applyBorder="1"/>
    <xf numFmtId="3" fontId="29" fillId="2" borderId="0" xfId="0" applyNumberFormat="1" applyFont="1" applyFill="1"/>
    <xf numFmtId="0" fontId="19" fillId="6" borderId="0" xfId="0" applyFont="1" applyFill="1"/>
    <xf numFmtId="0" fontId="19" fillId="5" borderId="10" xfId="0" applyFont="1" applyFill="1" applyBorder="1"/>
    <xf numFmtId="0" fontId="19" fillId="5" borderId="0" xfId="0" applyFont="1" applyFill="1"/>
    <xf numFmtId="3" fontId="19" fillId="5" borderId="13" xfId="0" applyNumberFormat="1" applyFont="1" applyFill="1" applyBorder="1"/>
    <xf numFmtId="0" fontId="0" fillId="0" borderId="0" xfId="0" applyAlignment="1">
      <alignment horizontal="left" wrapText="1"/>
    </xf>
    <xf numFmtId="0" fontId="0" fillId="2" borderId="0" xfId="0" applyFill="1" applyAlignment="1">
      <alignment horizontal="left" wrapText="1"/>
    </xf>
  </cellXfs>
  <cellStyles count="8">
    <cellStyle name="Standard" xfId="0" builtinId="0"/>
    <cellStyle name="Standard 2" xfId="1" xr:uid="{00000000-0005-0000-0000-000001000000}"/>
    <cellStyle name="Standard 2 2" xfId="2" xr:uid="{00000000-0005-0000-0000-000002000000}"/>
    <cellStyle name="Standard 2 2 2" xfId="5" xr:uid="{F142D755-C9FD-4EC3-B030-D792D77390DA}"/>
    <cellStyle name="Standard 2 3" xfId="4" xr:uid="{3044FD23-5118-4302-922B-A8E73C1328CE}"/>
    <cellStyle name="Standard 2 4" xfId="7" xr:uid="{D02F88AF-4EF3-4B6E-A208-3D25F126690C}"/>
    <cellStyle name="Standard 3" xfId="3" xr:uid="{3A3D514E-364D-41D6-AC45-973EA42DF284}"/>
    <cellStyle name="Standard 4" xfId="6" xr:uid="{134CE454-A8B1-4704-9212-C6629DC7DD8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DUSGRA68\TeamHau\EITI\Bericht%20Nr.%206\Tabellen%20Bericht\TabellenZahlungen2022_Stand%2020240619.xlsx" TargetMode="External"/><Relationship Id="rId1" Type="http://schemas.openxmlformats.org/officeDocument/2006/relationships/externalLinkPath" Target="file:///H:\DUSGRA68\TeamHau\EITI\Bericht%20Nr.%206\Tabellen%20Bericht\TabellenZahlungen2022_Stand%20202406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ernehmen je Sektor"/>
      <sheetName val="Abdeckung"/>
      <sheetName val="Übersicht je Zahlung"/>
      <sheetName val="KSt"/>
      <sheetName val="GewSt"/>
      <sheetName val="GewSt &gt; 2 Mio.EUR"/>
      <sheetName val="GewSt_20 größte Einnahmen"/>
      <sheetName val="Feldes_Förderabgabe"/>
      <sheetName val="Zahlungsart pro Unterneh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D3">
            <v>11821975.33</v>
          </cell>
        </row>
        <row r="7">
          <cell r="D7">
            <v>368000</v>
          </cell>
        </row>
        <row r="8">
          <cell r="D8">
            <v>4190224.16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J49"/>
  <sheetViews>
    <sheetView workbookViewId="0">
      <selection activeCell="M35" sqref="M35"/>
    </sheetView>
  </sheetViews>
  <sheetFormatPr baseColWidth="10" defaultColWidth="11.42578125" defaultRowHeight="12.75" x14ac:dyDescent="0.2"/>
  <cols>
    <col min="1" max="1" width="3.5703125" style="46" customWidth="1"/>
    <col min="2" max="2" width="2.7109375" style="46" customWidth="1"/>
    <col min="3" max="3" width="50.7109375" style="46" customWidth="1"/>
    <col min="4" max="4" width="0.85546875" style="46" customWidth="1"/>
    <col min="5" max="5" width="16.7109375" style="46" customWidth="1"/>
    <col min="6" max="6" width="0.85546875" style="46" customWidth="1"/>
    <col min="7" max="7" width="0.7109375" style="46" customWidth="1"/>
    <col min="8" max="8" width="1.28515625" style="46" customWidth="1"/>
    <col min="9" max="16384" width="11.42578125" style="46"/>
  </cols>
  <sheetData>
    <row r="1" spans="1:10" ht="6.75" customHeight="1" thickBot="1" x14ac:dyDescent="0.25">
      <c r="A1" s="44"/>
      <c r="B1" s="44"/>
      <c r="C1" s="44"/>
      <c r="D1" s="44"/>
      <c r="E1" s="44"/>
      <c r="F1" s="44"/>
      <c r="G1" s="44"/>
      <c r="H1" s="44"/>
    </row>
    <row r="2" spans="1:10" ht="3.75" customHeight="1" x14ac:dyDescent="0.2">
      <c r="A2" s="47"/>
      <c r="B2" s="48"/>
      <c r="C2" s="48"/>
      <c r="D2" s="48"/>
      <c r="E2" s="48"/>
      <c r="F2" s="48"/>
      <c r="G2" s="50"/>
      <c r="H2" s="44"/>
    </row>
    <row r="3" spans="1:10" ht="3.75" customHeight="1" x14ac:dyDescent="0.2">
      <c r="A3" s="51"/>
      <c r="B3" s="44"/>
      <c r="C3" s="44"/>
      <c r="D3" s="44"/>
      <c r="E3" s="44"/>
      <c r="F3" s="44"/>
      <c r="G3" s="55"/>
      <c r="H3" s="44"/>
    </row>
    <row r="4" spans="1:10" x14ac:dyDescent="0.2">
      <c r="A4" s="51"/>
      <c r="B4" s="44"/>
      <c r="C4" s="44"/>
      <c r="D4" s="60"/>
      <c r="E4" s="54" t="s">
        <v>41</v>
      </c>
      <c r="F4" s="60"/>
      <c r="G4" s="55"/>
      <c r="H4" s="44"/>
    </row>
    <row r="5" spans="1:10" ht="7.5" customHeight="1" x14ac:dyDescent="0.2">
      <c r="A5" s="57"/>
      <c r="B5" s="58"/>
      <c r="C5" s="58"/>
      <c r="D5" s="44"/>
      <c r="E5" s="44"/>
      <c r="F5" s="44"/>
      <c r="G5" s="55"/>
      <c r="H5" s="44"/>
    </row>
    <row r="6" spans="1:10" ht="15" customHeight="1" x14ac:dyDescent="0.2">
      <c r="A6" s="59" t="s">
        <v>30</v>
      </c>
      <c r="B6" s="44" t="s">
        <v>31</v>
      </c>
      <c r="C6" s="44"/>
      <c r="D6" s="44"/>
      <c r="E6" s="76" t="s">
        <v>42</v>
      </c>
      <c r="F6" s="63"/>
      <c r="G6" s="55"/>
      <c r="H6" s="44"/>
      <c r="J6" s="130"/>
    </row>
    <row r="7" spans="1:10" ht="3" customHeight="1" x14ac:dyDescent="0.2">
      <c r="A7" s="59"/>
      <c r="B7" s="44"/>
      <c r="C7" s="44"/>
      <c r="D7" s="44"/>
      <c r="E7" s="63"/>
      <c r="F7" s="63"/>
      <c r="G7" s="55"/>
      <c r="H7" s="44"/>
    </row>
    <row r="8" spans="1:10" ht="15" customHeight="1" x14ac:dyDescent="0.2">
      <c r="A8" s="110" t="s">
        <v>32</v>
      </c>
      <c r="B8" s="44" t="s">
        <v>43</v>
      </c>
      <c r="C8" s="44"/>
      <c r="D8" s="44"/>
      <c r="E8" s="76" t="s">
        <v>44</v>
      </c>
      <c r="F8" s="63"/>
      <c r="G8" s="55"/>
      <c r="H8" s="44"/>
    </row>
    <row r="9" spans="1:10" ht="3" customHeight="1" x14ac:dyDescent="0.2">
      <c r="A9" s="59"/>
      <c r="B9" s="44"/>
      <c r="C9" s="44"/>
      <c r="D9" s="44"/>
      <c r="E9" s="63"/>
      <c r="F9" s="63"/>
      <c r="G9" s="55"/>
      <c r="H9" s="44"/>
    </row>
    <row r="10" spans="1:10" ht="15" customHeight="1" x14ac:dyDescent="0.2">
      <c r="A10" s="110" t="s">
        <v>34</v>
      </c>
      <c r="B10" s="44" t="s">
        <v>35</v>
      </c>
      <c r="C10" s="44"/>
      <c r="D10" s="44"/>
      <c r="E10" s="76" t="s">
        <v>42</v>
      </c>
      <c r="F10" s="63"/>
      <c r="G10" s="55"/>
      <c r="H10" s="44"/>
      <c r="J10" s="130"/>
    </row>
    <row r="11" spans="1:10" ht="3" customHeight="1" x14ac:dyDescent="0.2">
      <c r="A11" s="59"/>
      <c r="B11" s="44"/>
      <c r="C11" s="44"/>
      <c r="D11" s="44"/>
      <c r="E11" s="63"/>
      <c r="F11" s="63"/>
      <c r="G11" s="55"/>
      <c r="H11" s="44"/>
    </row>
    <row r="12" spans="1:10" ht="15" customHeight="1" x14ac:dyDescent="0.2">
      <c r="A12" s="110" t="s">
        <v>33</v>
      </c>
      <c r="B12" s="44" t="s">
        <v>168</v>
      </c>
      <c r="C12" s="44"/>
      <c r="D12" s="44"/>
      <c r="E12" s="76" t="s">
        <v>44</v>
      </c>
      <c r="F12" s="63"/>
      <c r="G12" s="55"/>
      <c r="H12" s="44"/>
    </row>
    <row r="13" spans="1:10" ht="3" customHeight="1" x14ac:dyDescent="0.2">
      <c r="A13" s="59"/>
      <c r="B13" s="44"/>
      <c r="C13" s="44"/>
      <c r="D13" s="44"/>
      <c r="E13" s="63"/>
      <c r="F13" s="63"/>
      <c r="G13" s="55"/>
      <c r="H13" s="44"/>
    </row>
    <row r="14" spans="1:10" ht="15" customHeight="1" x14ac:dyDescent="0.2">
      <c r="A14" s="110" t="s">
        <v>36</v>
      </c>
      <c r="B14" s="46" t="s">
        <v>49</v>
      </c>
      <c r="C14" s="44"/>
      <c r="D14" s="44"/>
      <c r="E14" s="76" t="s">
        <v>44</v>
      </c>
      <c r="F14" s="63"/>
      <c r="G14" s="55"/>
      <c r="H14" s="44"/>
    </row>
    <row r="15" spans="1:10" ht="3" customHeight="1" x14ac:dyDescent="0.2">
      <c r="A15" s="59"/>
      <c r="B15" s="44"/>
      <c r="C15" s="44"/>
      <c r="D15" s="44"/>
      <c r="E15" s="63"/>
      <c r="F15" s="63"/>
      <c r="G15" s="55"/>
      <c r="H15" s="44"/>
    </row>
    <row r="16" spans="1:10" ht="15" customHeight="1" x14ac:dyDescent="0.2">
      <c r="A16" s="132" t="s">
        <v>38</v>
      </c>
      <c r="B16" s="133" t="s">
        <v>90</v>
      </c>
      <c r="C16" s="44"/>
      <c r="D16" s="44"/>
      <c r="E16" s="76" t="s">
        <v>44</v>
      </c>
      <c r="F16" s="63"/>
      <c r="G16" s="55"/>
      <c r="H16" s="44"/>
      <c r="J16" s="130"/>
    </row>
    <row r="17" spans="1:10" ht="3" customHeight="1" x14ac:dyDescent="0.2">
      <c r="A17" s="59"/>
      <c r="B17" s="44"/>
      <c r="C17" s="44"/>
      <c r="D17" s="44"/>
      <c r="E17" s="63"/>
      <c r="F17" s="63"/>
      <c r="G17" s="55"/>
      <c r="H17" s="44"/>
    </row>
    <row r="18" spans="1:10" ht="15" customHeight="1" x14ac:dyDescent="0.2">
      <c r="A18" s="59" t="s">
        <v>45</v>
      </c>
      <c r="B18" s="133" t="s">
        <v>147</v>
      </c>
      <c r="C18" s="44"/>
      <c r="D18" s="44"/>
      <c r="E18" s="76" t="s">
        <v>52</v>
      </c>
      <c r="F18" s="63"/>
      <c r="G18" s="55"/>
      <c r="H18" s="44"/>
    </row>
    <row r="19" spans="1:10" ht="3" customHeight="1" x14ac:dyDescent="0.2">
      <c r="A19" s="59"/>
      <c r="B19" s="44"/>
      <c r="C19" s="44"/>
      <c r="D19" s="44"/>
      <c r="E19" s="63"/>
      <c r="F19" s="63"/>
      <c r="G19" s="55"/>
      <c r="H19" s="44"/>
    </row>
    <row r="20" spans="1:10" ht="15" customHeight="1" x14ac:dyDescent="0.2">
      <c r="A20" s="59" t="s">
        <v>48</v>
      </c>
      <c r="B20" s="44" t="s">
        <v>46</v>
      </c>
      <c r="C20" s="44"/>
      <c r="D20" s="44"/>
      <c r="E20" s="77"/>
      <c r="F20" s="63"/>
      <c r="G20" s="55"/>
      <c r="H20" s="44"/>
    </row>
    <row r="21" spans="1:10" ht="3" customHeight="1" x14ac:dyDescent="0.2">
      <c r="A21" s="59"/>
      <c r="B21" s="44"/>
      <c r="C21" s="44"/>
      <c r="D21" s="44"/>
      <c r="E21" s="63"/>
      <c r="F21" s="63"/>
      <c r="G21" s="55"/>
      <c r="H21" s="44"/>
    </row>
    <row r="22" spans="1:10" ht="15" customHeight="1" x14ac:dyDescent="0.2">
      <c r="A22" s="59"/>
      <c r="B22" s="44"/>
      <c r="C22" s="125" t="s">
        <v>91</v>
      </c>
      <c r="D22" s="44"/>
      <c r="E22" s="76" t="s">
        <v>47</v>
      </c>
      <c r="F22" s="63"/>
      <c r="G22" s="55"/>
      <c r="H22" s="44"/>
    </row>
    <row r="23" spans="1:10" ht="3" customHeight="1" x14ac:dyDescent="0.2">
      <c r="A23" s="59"/>
      <c r="B23" s="44"/>
      <c r="C23" s="44"/>
      <c r="D23" s="44"/>
      <c r="E23" s="63"/>
      <c r="F23" s="63"/>
      <c r="G23" s="55"/>
      <c r="H23" s="44"/>
    </row>
    <row r="24" spans="1:10" ht="15" customHeight="1" x14ac:dyDescent="0.2">
      <c r="A24" s="126" t="s">
        <v>50</v>
      </c>
      <c r="B24" s="44" t="s">
        <v>51</v>
      </c>
      <c r="C24" s="44"/>
      <c r="D24" s="44"/>
      <c r="E24" s="76" t="s">
        <v>52</v>
      </c>
      <c r="F24" s="63"/>
      <c r="G24" s="55"/>
      <c r="H24" s="44"/>
    </row>
    <row r="25" spans="1:10" ht="3" customHeight="1" x14ac:dyDescent="0.2">
      <c r="A25" s="59"/>
      <c r="B25" s="44"/>
      <c r="C25" s="44"/>
      <c r="D25" s="44"/>
      <c r="E25" s="63"/>
      <c r="F25" s="63"/>
      <c r="G25" s="55"/>
      <c r="H25" s="44"/>
    </row>
    <row r="26" spans="1:10" ht="15" customHeight="1" x14ac:dyDescent="0.2">
      <c r="A26" s="126" t="s">
        <v>53</v>
      </c>
      <c r="B26" s="44" t="s">
        <v>67</v>
      </c>
      <c r="C26" s="44"/>
      <c r="D26" s="44"/>
      <c r="E26" s="76" t="s">
        <v>42</v>
      </c>
      <c r="F26" s="63"/>
      <c r="G26" s="55"/>
      <c r="H26" s="44"/>
    </row>
    <row r="27" spans="1:10" ht="3" customHeight="1" x14ac:dyDescent="0.2">
      <c r="A27" s="59"/>
      <c r="B27" s="44"/>
      <c r="C27" s="44"/>
      <c r="D27" s="44"/>
      <c r="E27" s="63"/>
      <c r="F27" s="63"/>
      <c r="G27" s="55"/>
      <c r="H27" s="44"/>
    </row>
    <row r="28" spans="1:10" ht="15" customHeight="1" x14ac:dyDescent="0.2">
      <c r="A28" s="126" t="s">
        <v>57</v>
      </c>
      <c r="B28" s="46" t="s">
        <v>37</v>
      </c>
      <c r="C28" s="44"/>
      <c r="D28" s="44"/>
      <c r="E28" s="76" t="s">
        <v>44</v>
      </c>
      <c r="F28" s="63"/>
      <c r="G28" s="55"/>
      <c r="H28" s="44"/>
      <c r="J28" s="130"/>
    </row>
    <row r="29" spans="1:10" ht="3" customHeight="1" x14ac:dyDescent="0.2">
      <c r="A29" s="59"/>
      <c r="B29" s="44"/>
      <c r="C29" s="44"/>
      <c r="D29" s="44"/>
      <c r="E29" s="63"/>
      <c r="F29" s="63"/>
      <c r="G29" s="55"/>
      <c r="H29" s="44"/>
    </row>
    <row r="30" spans="1:10" ht="15" customHeight="1" x14ac:dyDescent="0.2">
      <c r="A30" s="126" t="s">
        <v>59</v>
      </c>
      <c r="B30" s="44" t="s">
        <v>54</v>
      </c>
      <c r="C30" s="44"/>
      <c r="D30" s="44"/>
      <c r="E30" s="77"/>
      <c r="F30" s="63"/>
      <c r="G30" s="55"/>
      <c r="H30" s="44"/>
    </row>
    <row r="31" spans="1:10" ht="3" customHeight="1" x14ac:dyDescent="0.2">
      <c r="A31" s="59"/>
      <c r="B31" s="44"/>
      <c r="C31" s="44"/>
      <c r="D31" s="44"/>
      <c r="E31" s="63"/>
      <c r="F31" s="63"/>
      <c r="G31" s="55"/>
      <c r="H31" s="44"/>
    </row>
    <row r="32" spans="1:10" ht="15" customHeight="1" x14ac:dyDescent="0.2">
      <c r="A32" s="59"/>
      <c r="B32" s="44"/>
      <c r="C32" s="44" t="s">
        <v>55</v>
      </c>
      <c r="D32" s="44"/>
      <c r="E32" s="76" t="s">
        <v>44</v>
      </c>
      <c r="F32" s="63"/>
      <c r="G32" s="55"/>
      <c r="H32" s="44"/>
      <c r="J32" s="130"/>
    </row>
    <row r="33" spans="1:10" ht="15" customHeight="1" x14ac:dyDescent="0.2">
      <c r="A33" s="59"/>
      <c r="B33" s="44"/>
      <c r="C33" s="44" t="s">
        <v>56</v>
      </c>
      <c r="D33" s="44"/>
      <c r="E33" s="76" t="s">
        <v>52</v>
      </c>
      <c r="F33" s="63"/>
      <c r="G33" s="55"/>
      <c r="H33" s="44"/>
      <c r="J33" s="130"/>
    </row>
    <row r="34" spans="1:10" ht="3" customHeight="1" x14ac:dyDescent="0.2">
      <c r="A34" s="59"/>
      <c r="B34" s="44"/>
      <c r="C34" s="44"/>
      <c r="D34" s="44"/>
      <c r="E34" s="63"/>
      <c r="F34" s="63"/>
      <c r="G34" s="55"/>
      <c r="H34" s="44"/>
    </row>
    <row r="35" spans="1:10" ht="15" customHeight="1" x14ac:dyDescent="0.2">
      <c r="A35" s="59" t="s">
        <v>71</v>
      </c>
      <c r="B35" s="46" t="s">
        <v>68</v>
      </c>
      <c r="C35" s="44"/>
      <c r="D35" s="44"/>
      <c r="E35" s="76" t="s">
        <v>44</v>
      </c>
      <c r="F35" s="63"/>
      <c r="G35" s="55"/>
      <c r="H35" s="44"/>
    </row>
    <row r="36" spans="1:10" ht="3" customHeight="1" x14ac:dyDescent="0.2">
      <c r="A36" s="59"/>
      <c r="B36" s="44"/>
      <c r="C36" s="44"/>
      <c r="D36" s="44"/>
      <c r="E36" s="63"/>
      <c r="F36" s="63"/>
      <c r="G36" s="55"/>
      <c r="H36" s="44"/>
    </row>
    <row r="37" spans="1:10" ht="15" customHeight="1" x14ac:dyDescent="0.2">
      <c r="A37" s="126" t="s">
        <v>72</v>
      </c>
      <c r="B37" s="46" t="s">
        <v>69</v>
      </c>
      <c r="C37" s="44"/>
      <c r="D37" s="44"/>
      <c r="E37" s="76" t="s">
        <v>47</v>
      </c>
      <c r="F37" s="63"/>
      <c r="G37" s="55"/>
      <c r="H37" s="44"/>
    </row>
    <row r="38" spans="1:10" ht="3" customHeight="1" x14ac:dyDescent="0.2">
      <c r="A38" s="59"/>
      <c r="B38" s="44"/>
      <c r="C38" s="44"/>
      <c r="D38" s="44"/>
      <c r="E38" s="63"/>
      <c r="F38" s="63"/>
      <c r="G38" s="55"/>
      <c r="H38" s="44"/>
    </row>
    <row r="39" spans="1:10" ht="15" customHeight="1" x14ac:dyDescent="0.2">
      <c r="A39" s="126" t="s">
        <v>73</v>
      </c>
      <c r="B39" s="44" t="s">
        <v>58</v>
      </c>
      <c r="C39" s="44"/>
      <c r="D39" s="44"/>
      <c r="E39" s="76" t="s">
        <v>42</v>
      </c>
      <c r="F39" s="63"/>
      <c r="G39" s="55"/>
      <c r="H39" s="44"/>
      <c r="J39" s="130"/>
    </row>
    <row r="40" spans="1:10" ht="3" customHeight="1" x14ac:dyDescent="0.2">
      <c r="A40" s="59"/>
      <c r="B40" s="44"/>
      <c r="C40" s="44"/>
      <c r="D40" s="44"/>
      <c r="E40" s="63"/>
      <c r="F40" s="63"/>
      <c r="G40" s="55"/>
      <c r="H40" s="44"/>
    </row>
    <row r="41" spans="1:10" ht="15" customHeight="1" x14ac:dyDescent="0.2">
      <c r="A41" s="126" t="s">
        <v>74</v>
      </c>
      <c r="B41" s="46" t="s">
        <v>70</v>
      </c>
      <c r="C41" s="44"/>
      <c r="D41" s="44"/>
      <c r="E41" s="76" t="s">
        <v>47</v>
      </c>
      <c r="F41" s="63"/>
      <c r="G41" s="55"/>
      <c r="H41" s="44"/>
    </row>
    <row r="42" spans="1:10" ht="3" customHeight="1" x14ac:dyDescent="0.2">
      <c r="A42" s="59"/>
      <c r="B42" s="44"/>
      <c r="C42" s="44"/>
      <c r="D42" s="44"/>
      <c r="E42" s="63"/>
      <c r="F42" s="63"/>
      <c r="G42" s="55"/>
      <c r="H42" s="44"/>
    </row>
    <row r="43" spans="1:10" ht="15" customHeight="1" x14ac:dyDescent="0.2">
      <c r="A43" s="126" t="s">
        <v>99</v>
      </c>
      <c r="B43" s="130" t="s">
        <v>245</v>
      </c>
      <c r="C43" s="44"/>
      <c r="D43" s="44"/>
      <c r="E43" s="76" t="s">
        <v>42</v>
      </c>
      <c r="F43" s="63"/>
      <c r="G43" s="55"/>
      <c r="H43" s="44"/>
    </row>
    <row r="44" spans="1:10" ht="3" customHeight="1" x14ac:dyDescent="0.2">
      <c r="A44" s="51"/>
      <c r="B44" s="44"/>
      <c r="C44" s="44"/>
      <c r="D44" s="44"/>
      <c r="E44" s="63"/>
      <c r="F44" s="63"/>
      <c r="G44" s="55"/>
      <c r="H44" s="44"/>
    </row>
    <row r="45" spans="1:10" ht="3" hidden="1" customHeight="1" x14ac:dyDescent="0.2">
      <c r="A45" s="51"/>
      <c r="B45" s="44"/>
      <c r="C45" s="44"/>
      <c r="D45" s="44"/>
      <c r="E45" s="78"/>
      <c r="F45" s="63"/>
      <c r="G45" s="55"/>
      <c r="H45" s="44"/>
    </row>
    <row r="46" spans="1:10" ht="4.5" customHeight="1" thickBot="1" x14ac:dyDescent="0.25">
      <c r="A46" s="68"/>
      <c r="B46" s="69"/>
      <c r="C46" s="69"/>
      <c r="D46" s="69"/>
      <c r="E46" s="70"/>
      <c r="F46" s="70"/>
      <c r="G46" s="72"/>
      <c r="H46" s="44"/>
    </row>
    <row r="47" spans="1:10" ht="5.25" customHeight="1" x14ac:dyDescent="0.2">
      <c r="A47" s="44"/>
      <c r="B47" s="44"/>
      <c r="C47" s="44"/>
      <c r="D47" s="44"/>
      <c r="E47" s="44"/>
      <c r="F47" s="44"/>
      <c r="G47" s="44"/>
      <c r="H47" s="44"/>
    </row>
    <row r="49" spans="2:2" x14ac:dyDescent="0.2">
      <c r="B49" s="209"/>
    </row>
  </sheetData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BE448-F2EF-43D6-B344-BA5B45CC2B61}">
  <sheetPr>
    <pageSetUpPr fitToPage="1"/>
  </sheetPr>
  <dimension ref="A1:V43"/>
  <sheetViews>
    <sheetView zoomScale="90" zoomScaleNormal="90" workbookViewId="0">
      <selection activeCell="C47" sqref="C47"/>
    </sheetView>
  </sheetViews>
  <sheetFormatPr baseColWidth="10" defaultColWidth="11.42578125" defaultRowHeight="12.75" outlineLevelRow="1" x14ac:dyDescent="0.2"/>
  <cols>
    <col min="1" max="1" width="3.5703125" style="46" customWidth="1"/>
    <col min="2" max="2" width="2.7109375" style="46" customWidth="1"/>
    <col min="3" max="3" width="50.7109375" style="46" customWidth="1"/>
    <col min="4" max="4" width="0.85546875" style="46" customWidth="1"/>
    <col min="5" max="5" width="18.42578125" style="74" customWidth="1"/>
    <col min="6" max="7" width="0.7109375" style="46" customWidth="1"/>
    <col min="8" max="8" width="45.85546875" style="46" customWidth="1"/>
    <col min="9" max="9" width="3.7109375" style="46" customWidth="1"/>
    <col min="10" max="10" width="13.7109375" style="74" customWidth="1"/>
    <col min="11" max="11" width="0.85546875" style="46" customWidth="1"/>
    <col min="12" max="12" width="10.7109375" style="46" customWidth="1"/>
    <col min="13" max="14" width="0.85546875" style="46" customWidth="1"/>
    <col min="15" max="15" width="15.7109375" style="74" customWidth="1"/>
    <col min="16" max="17" width="0.85546875" style="46" customWidth="1"/>
    <col min="18" max="18" width="13.28515625" style="74" customWidth="1"/>
    <col min="19" max="19" width="0.85546875" style="46" customWidth="1"/>
    <col min="20" max="20" width="11" style="46" bestFit="1" customWidth="1"/>
    <col min="21" max="21" width="0.7109375" style="46" customWidth="1"/>
    <col min="22" max="22" width="1.7109375" style="46" customWidth="1"/>
    <col min="23" max="16384" width="11.42578125" style="46"/>
  </cols>
  <sheetData>
    <row r="1" spans="1:18" ht="8.25" customHeight="1" thickBot="1" x14ac:dyDescent="0.25">
      <c r="A1" s="44"/>
      <c r="B1" s="44"/>
      <c r="C1" s="44"/>
      <c r="D1" s="44"/>
      <c r="E1" s="45"/>
      <c r="F1" s="44"/>
      <c r="G1" s="44"/>
      <c r="H1" s="44"/>
      <c r="J1" s="46"/>
      <c r="O1" s="46"/>
      <c r="R1" s="46"/>
    </row>
    <row r="2" spans="1:18" ht="3.75" customHeight="1" x14ac:dyDescent="0.2">
      <c r="A2" s="47"/>
      <c r="B2" s="48"/>
      <c r="C2" s="48"/>
      <c r="D2" s="48"/>
      <c r="E2" s="49"/>
      <c r="F2" s="50"/>
      <c r="G2" s="44"/>
      <c r="H2" s="44"/>
      <c r="J2" s="46"/>
      <c r="O2" s="46"/>
      <c r="R2" s="46"/>
    </row>
    <row r="3" spans="1:18" ht="41.25" customHeight="1" x14ac:dyDescent="0.25">
      <c r="A3" s="147" t="s">
        <v>110</v>
      </c>
      <c r="B3" s="44"/>
      <c r="C3" s="44"/>
      <c r="D3" s="44"/>
      <c r="E3" s="52" t="s">
        <v>153</v>
      </c>
      <c r="F3" s="55"/>
      <c r="G3" s="44"/>
      <c r="H3" s="44"/>
      <c r="J3" s="46"/>
      <c r="O3" s="46"/>
      <c r="R3" s="46"/>
    </row>
    <row r="4" spans="1:18" ht="2.25" customHeight="1" x14ac:dyDescent="0.2">
      <c r="A4" s="51"/>
      <c r="B4" s="44"/>
      <c r="C4" s="44"/>
      <c r="D4" s="44"/>
      <c r="E4" s="56"/>
      <c r="F4" s="55"/>
      <c r="G4" s="44"/>
      <c r="H4" s="44"/>
      <c r="J4" s="46"/>
      <c r="O4" s="46"/>
      <c r="R4" s="46"/>
    </row>
    <row r="5" spans="1:18" x14ac:dyDescent="0.2">
      <c r="A5" s="59"/>
      <c r="B5" s="44"/>
      <c r="C5" s="44"/>
      <c r="D5" s="44"/>
      <c r="E5" s="45"/>
      <c r="F5" s="55"/>
      <c r="G5" s="44"/>
      <c r="H5" s="44"/>
      <c r="J5" s="46"/>
      <c r="O5" s="46"/>
      <c r="R5" s="46"/>
    </row>
    <row r="6" spans="1:18" ht="15" x14ac:dyDescent="0.25">
      <c r="A6" s="64" t="s">
        <v>7</v>
      </c>
      <c r="B6" s="44"/>
      <c r="C6" s="44"/>
      <c r="D6" s="44"/>
      <c r="E6" s="157">
        <v>26</v>
      </c>
      <c r="F6" s="55"/>
      <c r="G6" s="44"/>
      <c r="H6" s="44"/>
      <c r="J6" s="46"/>
      <c r="O6" s="46"/>
      <c r="R6" s="46"/>
    </row>
    <row r="7" spans="1:18" ht="3" customHeight="1" x14ac:dyDescent="0.2">
      <c r="A7" s="44"/>
      <c r="B7" s="44"/>
      <c r="C7" s="44"/>
      <c r="D7" s="44"/>
      <c r="E7" s="158"/>
      <c r="F7" s="55"/>
      <c r="G7" s="44"/>
      <c r="H7" s="44"/>
      <c r="J7" s="46"/>
      <c r="O7" s="46"/>
      <c r="R7" s="46"/>
    </row>
    <row r="8" spans="1:18" ht="15" customHeight="1" x14ac:dyDescent="0.25">
      <c r="A8" s="64" t="s">
        <v>16</v>
      </c>
      <c r="B8" s="44"/>
      <c r="C8" s="44"/>
      <c r="D8" s="44"/>
      <c r="E8" s="157">
        <v>11</v>
      </c>
      <c r="F8" s="55"/>
      <c r="G8" s="44"/>
      <c r="H8" s="44"/>
      <c r="J8" s="46"/>
      <c r="O8" s="46"/>
      <c r="R8" s="46"/>
    </row>
    <row r="9" spans="1:18" ht="3" customHeight="1" x14ac:dyDescent="0.2">
      <c r="A9" s="44"/>
      <c r="B9" s="44"/>
      <c r="C9" s="44"/>
      <c r="D9" s="44"/>
      <c r="E9" s="158"/>
      <c r="F9" s="55"/>
      <c r="G9" s="44"/>
      <c r="H9" s="44"/>
      <c r="J9" s="46"/>
      <c r="O9" s="46"/>
      <c r="R9" s="46"/>
    </row>
    <row r="10" spans="1:18" ht="15" customHeight="1" x14ac:dyDescent="0.25">
      <c r="A10" s="64" t="s">
        <v>154</v>
      </c>
      <c r="B10" s="44"/>
      <c r="C10" s="44"/>
      <c r="D10" s="44"/>
      <c r="E10" s="157">
        <v>44</v>
      </c>
      <c r="F10" s="55"/>
      <c r="G10" s="44"/>
      <c r="H10" s="44"/>
      <c r="J10" s="46"/>
      <c r="O10" s="46"/>
      <c r="R10" s="46"/>
    </row>
    <row r="11" spans="1:18" ht="3" customHeight="1" x14ac:dyDescent="0.2">
      <c r="A11" s="44"/>
      <c r="B11" s="44"/>
      <c r="C11" s="44"/>
      <c r="D11" s="44"/>
      <c r="E11" s="158"/>
      <c r="F11" s="55"/>
      <c r="G11" s="44"/>
      <c r="H11" s="44"/>
      <c r="J11" s="46"/>
      <c r="O11" s="46"/>
      <c r="R11" s="46"/>
    </row>
    <row r="12" spans="1:18" ht="15" customHeight="1" x14ac:dyDescent="0.25">
      <c r="A12" s="127" t="s">
        <v>13</v>
      </c>
      <c r="D12" s="44"/>
      <c r="E12" s="157">
        <v>2</v>
      </c>
      <c r="F12" s="55"/>
      <c r="G12" s="44"/>
      <c r="H12" s="128"/>
      <c r="J12" s="46"/>
      <c r="O12" s="46"/>
      <c r="R12" s="46"/>
    </row>
    <row r="13" spans="1:18" ht="3" customHeight="1" x14ac:dyDescent="0.2">
      <c r="A13" s="44"/>
      <c r="B13" s="44"/>
      <c r="C13" s="44"/>
      <c r="D13" s="44"/>
      <c r="E13" s="158"/>
      <c r="F13" s="55"/>
      <c r="G13" s="44"/>
      <c r="H13" s="44"/>
      <c r="J13" s="46"/>
      <c r="O13" s="46"/>
      <c r="R13" s="46"/>
    </row>
    <row r="14" spans="1:18" ht="15" customHeight="1" x14ac:dyDescent="0.25">
      <c r="A14" s="64" t="s">
        <v>124</v>
      </c>
      <c r="B14" s="44"/>
      <c r="C14" s="44"/>
      <c r="D14" s="44"/>
      <c r="E14" s="157">
        <v>7</v>
      </c>
      <c r="F14" s="55"/>
      <c r="G14" s="44"/>
      <c r="H14" s="44"/>
      <c r="J14" s="46"/>
      <c r="O14" s="46"/>
      <c r="R14" s="46"/>
    </row>
    <row r="15" spans="1:18" ht="3" customHeight="1" x14ac:dyDescent="0.2">
      <c r="A15" s="44"/>
      <c r="B15" s="44"/>
      <c r="C15" s="44"/>
      <c r="D15" s="44"/>
      <c r="E15" s="158"/>
      <c r="F15" s="55"/>
      <c r="G15" s="44"/>
      <c r="H15" s="44"/>
      <c r="J15" s="46"/>
      <c r="O15" s="46"/>
      <c r="R15" s="46"/>
    </row>
    <row r="16" spans="1:18" ht="15" customHeight="1" x14ac:dyDescent="0.25">
      <c r="A16" t="s">
        <v>91</v>
      </c>
      <c r="B16" s="44"/>
      <c r="C16" s="44"/>
      <c r="D16" s="44"/>
      <c r="E16" s="157">
        <v>4</v>
      </c>
      <c r="F16" s="55"/>
      <c r="G16" s="44"/>
      <c r="H16" s="44"/>
      <c r="J16" s="46"/>
      <c r="O16" s="46"/>
      <c r="R16" s="46"/>
    </row>
    <row r="17" spans="1:18" ht="3" customHeight="1" x14ac:dyDescent="0.2">
      <c r="A17" s="44"/>
      <c r="B17" s="44"/>
      <c r="C17" s="44"/>
      <c r="D17" s="44"/>
      <c r="E17" s="158"/>
      <c r="F17" s="55"/>
      <c r="G17" s="44"/>
      <c r="H17" s="44"/>
      <c r="J17" s="46"/>
      <c r="O17" s="46"/>
      <c r="R17" s="46"/>
    </row>
    <row r="18" spans="1:18" ht="15" customHeight="1" x14ac:dyDescent="0.25">
      <c r="A18" t="s">
        <v>146</v>
      </c>
      <c r="B18" s="44"/>
      <c r="C18" s="44"/>
      <c r="D18" s="44"/>
      <c r="E18" s="157">
        <v>1</v>
      </c>
      <c r="F18" s="55"/>
      <c r="G18" s="44"/>
      <c r="H18" s="44"/>
      <c r="J18" s="46"/>
      <c r="O18" s="46"/>
      <c r="R18" s="46"/>
    </row>
    <row r="19" spans="1:18" ht="3" customHeight="1" x14ac:dyDescent="0.2">
      <c r="A19" s="44"/>
      <c r="B19" s="44"/>
      <c r="C19" s="44"/>
      <c r="D19" s="44"/>
      <c r="E19" s="158"/>
      <c r="F19" s="55"/>
      <c r="G19" s="44"/>
      <c r="H19" s="44"/>
      <c r="J19" s="46"/>
      <c r="O19" s="46"/>
      <c r="R19" s="46"/>
    </row>
    <row r="20" spans="1:18" ht="15" customHeight="1" x14ac:dyDescent="0.25">
      <c r="A20" s="64" t="s">
        <v>120</v>
      </c>
      <c r="B20" s="44"/>
      <c r="C20" s="44"/>
      <c r="D20" s="44"/>
      <c r="E20" s="157">
        <v>17</v>
      </c>
      <c r="F20" s="55"/>
      <c r="G20" s="44"/>
      <c r="H20" s="44"/>
      <c r="J20" s="46"/>
      <c r="O20" s="46"/>
      <c r="R20" s="46"/>
    </row>
    <row r="21" spans="1:18" ht="3" customHeight="1" x14ac:dyDescent="0.2">
      <c r="A21" s="44"/>
      <c r="B21" s="44"/>
      <c r="C21" s="44"/>
      <c r="D21" s="44"/>
      <c r="E21" s="158"/>
      <c r="F21" s="55"/>
      <c r="G21" s="44"/>
      <c r="H21" s="44"/>
      <c r="J21" s="46"/>
      <c r="O21" s="46"/>
      <c r="R21" s="46"/>
    </row>
    <row r="22" spans="1:18" ht="15" customHeight="1" x14ac:dyDescent="0.25">
      <c r="A22" s="64" t="s">
        <v>14</v>
      </c>
      <c r="B22" s="44"/>
      <c r="C22" s="44"/>
      <c r="D22" s="44"/>
      <c r="E22" s="157">
        <v>5</v>
      </c>
      <c r="F22" s="55"/>
      <c r="G22" s="44"/>
      <c r="H22" s="44"/>
      <c r="J22" s="46"/>
      <c r="O22" s="46"/>
      <c r="R22" s="46"/>
    </row>
    <row r="23" spans="1:18" ht="3" customHeight="1" x14ac:dyDescent="0.2">
      <c r="A23" s="44"/>
      <c r="B23" s="44"/>
      <c r="C23" s="44"/>
      <c r="D23" s="44"/>
      <c r="E23" s="158"/>
      <c r="F23" s="55"/>
      <c r="G23" s="44"/>
      <c r="H23" s="44"/>
      <c r="J23" s="46"/>
      <c r="O23" s="46"/>
      <c r="R23" s="46"/>
    </row>
    <row r="24" spans="1:18" ht="15" customHeight="1" x14ac:dyDescent="0.25">
      <c r="A24" s="64" t="s">
        <v>155</v>
      </c>
      <c r="B24" s="44"/>
      <c r="C24" s="44"/>
      <c r="D24" s="44"/>
      <c r="E24" s="159" t="s">
        <v>156</v>
      </c>
      <c r="F24" s="55"/>
      <c r="G24" s="44"/>
      <c r="H24" s="44"/>
      <c r="J24" s="46"/>
      <c r="O24" s="46"/>
      <c r="R24" s="46"/>
    </row>
    <row r="25" spans="1:18" ht="3" customHeight="1" x14ac:dyDescent="0.2">
      <c r="A25" s="59"/>
      <c r="B25" s="44"/>
      <c r="C25" s="44"/>
      <c r="D25" s="44"/>
      <c r="E25" s="158"/>
      <c r="F25" s="55"/>
      <c r="G25" s="44"/>
      <c r="H25" s="44"/>
      <c r="J25" s="46"/>
      <c r="O25" s="46"/>
      <c r="R25" s="46"/>
    </row>
    <row r="26" spans="1:18" ht="15" customHeight="1" x14ac:dyDescent="0.25">
      <c r="A26" s="64" t="s">
        <v>11</v>
      </c>
      <c r="B26" s="44"/>
      <c r="C26" s="44"/>
      <c r="D26" s="44"/>
      <c r="E26" s="157">
        <v>4</v>
      </c>
      <c r="F26" s="55"/>
      <c r="G26" s="44"/>
      <c r="H26" s="44"/>
      <c r="J26" s="46"/>
      <c r="O26" s="46"/>
      <c r="R26" s="46"/>
    </row>
    <row r="27" spans="1:18" ht="3" customHeight="1" x14ac:dyDescent="0.2">
      <c r="A27" s="59"/>
      <c r="B27" s="44"/>
      <c r="C27" s="44"/>
      <c r="D27" s="44"/>
      <c r="E27" s="158"/>
      <c r="F27" s="55"/>
      <c r="G27" s="44"/>
      <c r="H27" s="44"/>
      <c r="J27" s="46"/>
      <c r="O27" s="46"/>
      <c r="R27" s="46"/>
    </row>
    <row r="28" spans="1:18" ht="15" customHeight="1" x14ac:dyDescent="0.25">
      <c r="A28" s="148" t="s">
        <v>10</v>
      </c>
      <c r="D28" s="44"/>
      <c r="E28" s="157">
        <v>1</v>
      </c>
      <c r="F28" s="55"/>
      <c r="G28" s="44"/>
      <c r="H28" s="44"/>
      <c r="J28" s="46"/>
      <c r="O28" s="46"/>
      <c r="R28" s="46"/>
    </row>
    <row r="29" spans="1:18" ht="3" customHeight="1" x14ac:dyDescent="0.2">
      <c r="A29" s="59"/>
      <c r="B29" s="44"/>
      <c r="C29" s="44"/>
      <c r="D29" s="44"/>
      <c r="E29" s="45"/>
      <c r="F29" s="55"/>
      <c r="G29" s="44"/>
      <c r="H29" s="44"/>
      <c r="J29" s="46"/>
      <c r="O29" s="46"/>
      <c r="R29" s="46"/>
    </row>
    <row r="30" spans="1:18" ht="4.5" customHeight="1" thickBot="1" x14ac:dyDescent="0.25">
      <c r="A30" s="68"/>
      <c r="B30" s="69"/>
      <c r="C30" s="69"/>
      <c r="D30" s="70"/>
      <c r="E30" s="71"/>
      <c r="F30" s="72"/>
      <c r="G30" s="44"/>
      <c r="H30" s="44"/>
      <c r="J30" s="46"/>
      <c r="O30" s="46"/>
      <c r="R30" s="46"/>
    </row>
    <row r="31" spans="1:18" ht="6.75" customHeight="1" x14ac:dyDescent="0.2">
      <c r="B31" s="44"/>
      <c r="C31" s="44"/>
      <c r="D31" s="44"/>
      <c r="E31" s="45"/>
      <c r="F31" s="44"/>
      <c r="G31" s="44"/>
      <c r="H31" s="44"/>
      <c r="J31" s="46"/>
      <c r="O31" s="46"/>
      <c r="R31" s="46"/>
    </row>
    <row r="32" spans="1:18" ht="15" x14ac:dyDescent="0.25">
      <c r="A32" s="73"/>
      <c r="B32" s="64" t="s">
        <v>157</v>
      </c>
      <c r="C32" s="44"/>
      <c r="D32" s="44"/>
      <c r="E32" s="44"/>
      <c r="F32" s="44"/>
      <c r="G32" s="44"/>
      <c r="H32" s="44"/>
      <c r="J32" s="46"/>
      <c r="O32" s="46"/>
      <c r="R32" s="46"/>
    </row>
    <row r="33" spans="1:22" ht="2.25" customHeight="1" x14ac:dyDescent="0.2">
      <c r="B33" s="44"/>
      <c r="C33" s="44"/>
      <c r="D33" s="44"/>
      <c r="E33" s="44"/>
      <c r="F33" s="44"/>
      <c r="G33" s="44"/>
      <c r="H33" s="44"/>
      <c r="J33" s="46"/>
      <c r="O33" s="46"/>
      <c r="R33" s="46"/>
    </row>
    <row r="34" spans="1:22" ht="14.25" hidden="1" outlineLevel="1" x14ac:dyDescent="0.2">
      <c r="A34" s="73"/>
      <c r="B34" s="44" t="s">
        <v>158</v>
      </c>
      <c r="C34" s="44"/>
      <c r="D34" s="44"/>
      <c r="E34" s="44"/>
      <c r="F34" s="44"/>
      <c r="G34" s="44"/>
      <c r="H34" s="44"/>
      <c r="J34" s="46"/>
      <c r="O34" s="46"/>
      <c r="R34" s="46"/>
    </row>
    <row r="35" spans="1:22" ht="2.25" hidden="1" customHeight="1" outlineLevel="1" x14ac:dyDescent="0.2"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</row>
    <row r="36" spans="1:22" ht="14.25" collapsed="1" x14ac:dyDescent="0.2">
      <c r="A36" s="7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</row>
    <row r="37" spans="1:22" ht="2.25" customHeight="1" x14ac:dyDescent="0.2"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</row>
    <row r="38" spans="1:22" ht="14.25" x14ac:dyDescent="0.2">
      <c r="A38" s="73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2.25" customHeight="1" x14ac:dyDescent="0.2"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14.25" x14ac:dyDescent="0.2">
      <c r="A40" s="73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2.25" customHeight="1" x14ac:dyDescent="0.2"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</row>
    <row r="42" spans="1:22" ht="14.25" x14ac:dyDescent="0.2">
      <c r="A42" s="73"/>
      <c r="E42" s="46"/>
      <c r="J42" s="46"/>
      <c r="O42" s="46"/>
      <c r="R42" s="46"/>
    </row>
    <row r="43" spans="1:22" ht="14.25" x14ac:dyDescent="0.2">
      <c r="A43" s="65"/>
      <c r="I43" s="45"/>
    </row>
  </sheetData>
  <pageMargins left="0.51181102362204722" right="0.51181102362204722" top="0.39370078740157483" bottom="0.39370078740157483" header="0.31496062992125984" footer="0.31496062992125984"/>
  <pageSetup paperSize="9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3" tint="0.39997558519241921"/>
    <pageSetUpPr fitToPage="1"/>
  </sheetPr>
  <dimension ref="A1:AF76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Q60" sqref="Q60"/>
    </sheetView>
  </sheetViews>
  <sheetFormatPr baseColWidth="10" defaultColWidth="11.42578125" defaultRowHeight="12.75" x14ac:dyDescent="0.2"/>
  <cols>
    <col min="1" max="1" width="2.85546875" style="2" customWidth="1"/>
    <col min="2" max="2" width="43.7109375" style="2" customWidth="1"/>
    <col min="3" max="3" width="0.85546875" style="2" customWidth="1"/>
    <col min="4" max="4" width="16.7109375" style="36" customWidth="1"/>
    <col min="5" max="5" width="0.7109375" style="2" customWidth="1"/>
    <col min="6" max="6" width="1.7109375" style="2" customWidth="1"/>
    <col min="7" max="7" width="2.28515625" style="36" customWidth="1"/>
    <col min="8" max="8" width="0.85546875" style="36" customWidth="1"/>
    <col min="9" max="9" width="15.28515625" style="36" customWidth="1"/>
    <col min="10" max="10" width="0.85546875" style="36" customWidth="1"/>
    <col min="11" max="11" width="15.28515625" style="36" customWidth="1"/>
    <col min="12" max="12" width="0.85546875" style="2" customWidth="1"/>
    <col min="13" max="13" width="10.7109375" style="2" customWidth="1"/>
    <col min="14" max="14" width="0.85546875" style="2" customWidth="1"/>
    <col min="15" max="15" width="13.5703125" style="2" customWidth="1"/>
    <col min="16" max="16" width="0.85546875" style="2" customWidth="1"/>
    <col min="17" max="17" width="13.5703125" style="2" customWidth="1"/>
    <col min="18" max="18" width="0.85546875" style="2" customWidth="1"/>
    <col min="19" max="19" width="15.7109375" style="36" customWidth="1"/>
    <col min="20" max="20" width="0.85546875" style="2" customWidth="1"/>
    <col min="21" max="21" width="13.85546875" style="2" customWidth="1"/>
    <col min="22" max="22" width="0.85546875" style="2" customWidth="1"/>
    <col min="23" max="23" width="12.7109375" style="36" customWidth="1"/>
    <col min="24" max="24" width="0.85546875" style="2" customWidth="1"/>
    <col min="25" max="25" width="12.7109375" style="36" customWidth="1"/>
    <col min="26" max="26" width="0.85546875" style="2" customWidth="1"/>
    <col min="27" max="27" width="10.7109375" style="2" customWidth="1"/>
    <col min="28" max="28" width="0.85546875" style="2" customWidth="1"/>
    <col min="29" max="29" width="10.7109375" style="2" customWidth="1"/>
    <col min="30" max="30" width="0.7109375" style="2" customWidth="1"/>
    <col min="31" max="31" width="1.7109375" style="2" customWidth="1"/>
    <col min="32" max="32" width="16.140625" style="2" customWidth="1"/>
    <col min="33" max="33" width="4" style="2" customWidth="1"/>
    <col min="34" max="16384" width="11.42578125" style="2"/>
  </cols>
  <sheetData>
    <row r="1" spans="1:32" ht="8.25" customHeight="1" thickBot="1" x14ac:dyDescent="0.25">
      <c r="A1" s="1"/>
      <c r="B1" s="1"/>
      <c r="C1" s="1"/>
      <c r="D1" s="26"/>
      <c r="E1" s="87"/>
      <c r="F1" s="1"/>
      <c r="G1" s="26"/>
      <c r="H1" s="26"/>
      <c r="I1" s="26"/>
      <c r="J1" s="26"/>
      <c r="K1" s="26"/>
      <c r="L1" s="1"/>
      <c r="M1" s="1"/>
      <c r="N1" s="1"/>
      <c r="O1" s="1"/>
      <c r="P1" s="1"/>
      <c r="Q1" s="1"/>
      <c r="R1" s="1"/>
      <c r="S1" s="26"/>
      <c r="T1" s="1"/>
      <c r="U1" s="1"/>
      <c r="V1" s="1"/>
      <c r="W1" s="26"/>
      <c r="X1" s="1"/>
      <c r="Y1" s="26"/>
      <c r="Z1" s="1"/>
      <c r="AA1" s="1"/>
      <c r="AB1" s="1"/>
      <c r="AC1" s="1"/>
      <c r="AD1" s="87"/>
      <c r="AE1" s="1"/>
    </row>
    <row r="2" spans="1:32" ht="3.75" customHeight="1" x14ac:dyDescent="0.2">
      <c r="A2" s="3"/>
      <c r="B2" s="4"/>
      <c r="C2" s="4"/>
      <c r="D2" s="27"/>
      <c r="E2" s="5"/>
      <c r="F2" s="1"/>
      <c r="G2" s="26"/>
      <c r="H2" s="26"/>
      <c r="I2" s="26"/>
      <c r="J2" s="26"/>
      <c r="K2" s="26"/>
      <c r="L2" s="1"/>
      <c r="M2" s="101"/>
      <c r="N2" s="1"/>
      <c r="O2" s="1"/>
      <c r="P2" s="1"/>
      <c r="Q2" s="1"/>
      <c r="R2" s="1"/>
      <c r="S2" s="26"/>
      <c r="T2" s="101"/>
      <c r="U2" s="101"/>
      <c r="V2" s="1"/>
      <c r="W2" s="26"/>
      <c r="X2" s="1"/>
      <c r="Y2" s="26"/>
      <c r="Z2" s="1"/>
      <c r="AA2" s="101"/>
      <c r="AB2" s="1"/>
      <c r="AC2" s="101"/>
      <c r="AD2" s="1"/>
      <c r="AE2" s="1"/>
    </row>
    <row r="3" spans="1:32" ht="42.75" customHeight="1" x14ac:dyDescent="0.25">
      <c r="A3" s="134" t="s">
        <v>244</v>
      </c>
      <c r="B3" s="1"/>
      <c r="C3" s="1"/>
      <c r="D3" s="28" t="s">
        <v>4</v>
      </c>
      <c r="E3" s="9"/>
      <c r="F3" s="1"/>
      <c r="G3" s="26"/>
      <c r="H3" s="26"/>
      <c r="I3" s="241" t="s">
        <v>81</v>
      </c>
      <c r="J3" s="1"/>
      <c r="K3" s="102" t="s">
        <v>82</v>
      </c>
      <c r="L3" s="1"/>
      <c r="M3" s="103" t="s">
        <v>83</v>
      </c>
      <c r="N3" s="100"/>
      <c r="O3" s="242" t="s">
        <v>88</v>
      </c>
      <c r="P3" s="156"/>
      <c r="Q3" s="242" t="s">
        <v>85</v>
      </c>
      <c r="R3" s="156"/>
      <c r="S3" s="91" t="s">
        <v>86</v>
      </c>
      <c r="T3" s="242"/>
      <c r="U3" s="163" t="s">
        <v>173</v>
      </c>
      <c r="V3" s="1"/>
      <c r="W3" s="163" t="s">
        <v>111</v>
      </c>
      <c r="X3" s="1"/>
      <c r="Y3" s="92" t="s">
        <v>87</v>
      </c>
      <c r="Z3" s="1"/>
      <c r="AA3" s="90" t="s">
        <v>92</v>
      </c>
      <c r="AB3" s="1"/>
      <c r="AC3" s="90" t="s">
        <v>89</v>
      </c>
      <c r="AD3" s="1"/>
      <c r="AE3" s="241"/>
    </row>
    <row r="4" spans="1:32" ht="2.25" customHeight="1" x14ac:dyDescent="0.25">
      <c r="A4" s="6"/>
      <c r="B4" s="1"/>
      <c r="C4" s="1"/>
      <c r="D4" s="30"/>
      <c r="E4" s="9"/>
      <c r="F4" s="1"/>
      <c r="G4" s="26"/>
      <c r="H4" s="26"/>
      <c r="I4" s="241"/>
      <c r="J4" s="1"/>
      <c r="K4" s="1"/>
      <c r="L4" s="1"/>
      <c r="M4" s="1"/>
      <c r="N4" s="1"/>
      <c r="O4" s="242"/>
      <c r="P4" s="156"/>
      <c r="Q4" s="242"/>
      <c r="R4" s="156"/>
      <c r="S4" s="1"/>
      <c r="T4" s="242"/>
      <c r="U4" s="1"/>
      <c r="V4" s="1"/>
      <c r="W4" s="1"/>
      <c r="X4" s="1"/>
      <c r="Y4" s="1"/>
      <c r="Z4" s="1"/>
      <c r="AA4" s="1"/>
      <c r="AB4" s="1"/>
      <c r="AC4" s="1"/>
      <c r="AD4" s="1"/>
      <c r="AE4" s="241"/>
    </row>
    <row r="5" spans="1:32" ht="9" customHeight="1" x14ac:dyDescent="0.2">
      <c r="A5" s="6"/>
      <c r="B5" s="1"/>
      <c r="C5" s="1"/>
      <c r="D5" s="30"/>
      <c r="E5" s="9"/>
      <c r="F5" s="1"/>
      <c r="G5" s="26"/>
      <c r="H5" s="26"/>
      <c r="I5" s="30"/>
      <c r="J5" s="26"/>
      <c r="K5" s="30"/>
      <c r="L5" s="1"/>
      <c r="M5" s="19"/>
      <c r="N5" s="1"/>
      <c r="O5" s="19"/>
      <c r="P5" s="1"/>
      <c r="Q5" s="19"/>
      <c r="R5" s="1"/>
      <c r="S5" s="30"/>
      <c r="T5" s="1"/>
      <c r="U5" s="30"/>
      <c r="V5" s="1"/>
      <c r="W5" s="30"/>
      <c r="X5" s="1"/>
      <c r="Y5" s="30"/>
      <c r="Z5" s="1"/>
      <c r="AA5" s="19"/>
      <c r="AB5" s="1"/>
      <c r="AC5" s="19"/>
      <c r="AD5" s="1"/>
      <c r="AE5" s="1"/>
    </row>
    <row r="6" spans="1:32" x14ac:dyDescent="0.2">
      <c r="A6" s="6"/>
      <c r="B6" s="1"/>
      <c r="C6" s="7"/>
      <c r="D6" s="29" t="s">
        <v>0</v>
      </c>
      <c r="E6" s="9"/>
      <c r="F6" s="1"/>
      <c r="G6" s="31"/>
      <c r="H6" s="31"/>
      <c r="I6" s="29" t="s">
        <v>0</v>
      </c>
      <c r="J6" s="31"/>
      <c r="K6" s="29" t="s">
        <v>0</v>
      </c>
      <c r="L6" s="7"/>
      <c r="M6" s="99" t="s">
        <v>0</v>
      </c>
      <c r="N6" s="7"/>
      <c r="O6" s="99" t="s">
        <v>0</v>
      </c>
      <c r="P6" s="7"/>
      <c r="Q6" s="99" t="s">
        <v>0</v>
      </c>
      <c r="R6" s="7"/>
      <c r="S6" s="29" t="s">
        <v>0</v>
      </c>
      <c r="T6" s="7"/>
      <c r="U6" s="29" t="s">
        <v>0</v>
      </c>
      <c r="V6" s="7"/>
      <c r="W6" s="29" t="s">
        <v>0</v>
      </c>
      <c r="X6" s="7"/>
      <c r="Y6" s="29" t="s">
        <v>0</v>
      </c>
      <c r="Z6" s="7"/>
      <c r="AA6" s="99" t="s">
        <v>0</v>
      </c>
      <c r="AB6" s="7"/>
      <c r="AC6" s="99" t="s">
        <v>0</v>
      </c>
      <c r="AD6" s="1"/>
      <c r="AE6" s="1"/>
    </row>
    <row r="7" spans="1:32" x14ac:dyDescent="0.2">
      <c r="A7" s="10"/>
      <c r="B7" s="20"/>
      <c r="C7" s="1"/>
      <c r="D7" s="26"/>
      <c r="E7" s="9"/>
      <c r="F7" s="1"/>
      <c r="G7" s="26"/>
      <c r="H7" s="26"/>
      <c r="I7" s="26"/>
      <c r="J7" s="26"/>
      <c r="K7" s="26"/>
      <c r="L7" s="1"/>
      <c r="M7" s="1"/>
      <c r="N7" s="1"/>
      <c r="O7" s="1"/>
      <c r="P7" s="1"/>
      <c r="Q7" s="1"/>
      <c r="R7" s="1"/>
      <c r="S7" s="26"/>
      <c r="T7" s="1"/>
      <c r="U7" s="26"/>
      <c r="V7" s="1"/>
      <c r="W7" s="26"/>
      <c r="X7" s="1"/>
      <c r="Y7" s="26"/>
      <c r="Z7" s="1"/>
      <c r="AA7" s="1"/>
      <c r="AB7" s="1"/>
      <c r="AC7" s="1"/>
      <c r="AD7" s="1"/>
      <c r="AE7" s="1"/>
    </row>
    <row r="8" spans="1:32" ht="15" customHeight="1" x14ac:dyDescent="0.25">
      <c r="A8" s="42" t="s">
        <v>7</v>
      </c>
      <c r="B8" s="1"/>
      <c r="C8" s="1"/>
      <c r="D8" s="32">
        <f>'Zahlungsart pro Unternehmen'!F3</f>
        <v>40393824.789999999</v>
      </c>
      <c r="E8" s="9"/>
      <c r="F8" s="1"/>
      <c r="G8" s="26"/>
      <c r="H8" s="26"/>
      <c r="I8" s="32">
        <v>39912659.439999998</v>
      </c>
      <c r="J8" s="26"/>
      <c r="K8" s="32"/>
      <c r="L8" s="1"/>
      <c r="M8" s="32"/>
      <c r="N8" s="12"/>
      <c r="O8" s="32"/>
      <c r="P8" s="12"/>
      <c r="Q8" s="32">
        <v>481165.35</v>
      </c>
      <c r="R8" s="12"/>
      <c r="S8" s="32"/>
      <c r="T8" s="12"/>
      <c r="U8" s="32"/>
      <c r="V8" s="12"/>
      <c r="W8" s="32"/>
      <c r="X8" s="12"/>
      <c r="Y8" s="32"/>
      <c r="Z8" s="1"/>
      <c r="AA8" s="11"/>
      <c r="AB8" s="1"/>
      <c r="AC8" s="11"/>
      <c r="AD8" s="1"/>
      <c r="AE8" s="1"/>
      <c r="AF8" s="104"/>
    </row>
    <row r="9" spans="1:32" ht="3" customHeight="1" x14ac:dyDescent="0.2">
      <c r="A9" s="6"/>
      <c r="B9" s="1"/>
      <c r="C9" s="1"/>
      <c r="D9" s="26"/>
      <c r="E9" s="9"/>
      <c r="F9" s="1"/>
      <c r="G9" s="26"/>
      <c r="H9" s="26"/>
      <c r="I9" s="26"/>
      <c r="J9" s="26"/>
      <c r="K9" s="26"/>
      <c r="L9" s="1"/>
      <c r="M9" s="26"/>
      <c r="N9" s="12"/>
      <c r="O9" s="26"/>
      <c r="P9" s="12"/>
      <c r="Q9" s="26"/>
      <c r="R9" s="12"/>
      <c r="S9" s="26"/>
      <c r="T9" s="12"/>
      <c r="U9" s="26"/>
      <c r="V9" s="12"/>
      <c r="W9" s="26"/>
      <c r="X9" s="12"/>
      <c r="Y9" s="26"/>
      <c r="Z9" s="1"/>
      <c r="AA9" s="12"/>
      <c r="AB9" s="1"/>
      <c r="AC9" s="12"/>
      <c r="AD9" s="1"/>
      <c r="AE9" s="1"/>
    </row>
    <row r="10" spans="1:32" ht="15" customHeight="1" x14ac:dyDescent="0.25">
      <c r="A10" s="42" t="s">
        <v>16</v>
      </c>
      <c r="B10" s="1"/>
      <c r="C10" s="1"/>
      <c r="D10" s="32"/>
      <c r="E10" s="9"/>
      <c r="F10" s="1"/>
      <c r="G10" s="26"/>
      <c r="H10" s="26"/>
      <c r="I10" s="32"/>
      <c r="J10" s="26"/>
      <c r="K10" s="32"/>
      <c r="L10" s="1"/>
      <c r="M10" s="32"/>
      <c r="N10" s="12"/>
      <c r="O10" s="32"/>
      <c r="P10" s="12"/>
      <c r="Q10" s="32"/>
      <c r="R10" s="12"/>
      <c r="S10" s="32"/>
      <c r="T10" s="12"/>
      <c r="U10" s="32"/>
      <c r="V10" s="12"/>
      <c r="W10" s="32"/>
      <c r="X10" s="12"/>
      <c r="Y10" s="32"/>
      <c r="Z10" s="1"/>
      <c r="AA10" s="11"/>
      <c r="AB10" s="1"/>
      <c r="AC10" s="11"/>
      <c r="AD10" s="1"/>
      <c r="AE10" s="1"/>
      <c r="AF10" s="104"/>
    </row>
    <row r="11" spans="1:32" ht="3" customHeight="1" x14ac:dyDescent="0.2">
      <c r="A11" s="6"/>
      <c r="B11" s="1"/>
      <c r="C11" s="1"/>
      <c r="D11" s="26"/>
      <c r="E11" s="9"/>
      <c r="F11" s="1"/>
      <c r="G11" s="26"/>
      <c r="H11" s="26"/>
      <c r="I11" s="26"/>
      <c r="J11" s="26"/>
      <c r="K11" s="26"/>
      <c r="L11" s="1"/>
      <c r="M11" s="26"/>
      <c r="N11" s="12"/>
      <c r="O11" s="26"/>
      <c r="P11" s="12"/>
      <c r="Q11" s="26"/>
      <c r="R11" s="12"/>
      <c r="S11" s="26"/>
      <c r="T11" s="12"/>
      <c r="U11" s="26"/>
      <c r="V11" s="12"/>
      <c r="W11" s="26"/>
      <c r="X11" s="12"/>
      <c r="Y11" s="26"/>
      <c r="Z11" s="1"/>
      <c r="AA11" s="12"/>
      <c r="AB11" s="1"/>
      <c r="AC11" s="12"/>
      <c r="AD11" s="1"/>
      <c r="AE11" s="1"/>
    </row>
    <row r="12" spans="1:32" ht="15" customHeight="1" x14ac:dyDescent="0.25">
      <c r="A12" t="s">
        <v>166</v>
      </c>
      <c r="B12" s="1"/>
      <c r="C12" s="1"/>
      <c r="D12" s="32">
        <f>'Zahlungsart pro Unternehmen'!F5</f>
        <v>25386506.489999998</v>
      </c>
      <c r="E12" s="9"/>
      <c r="F12" s="1"/>
      <c r="G12" s="26"/>
      <c r="H12" s="26"/>
      <c r="I12" s="32">
        <v>25386506.489999998</v>
      </c>
      <c r="J12" s="26"/>
      <c r="K12" s="32"/>
      <c r="L12" s="1"/>
      <c r="M12" s="32"/>
      <c r="N12" s="12"/>
      <c r="O12" s="32"/>
      <c r="P12" s="12"/>
      <c r="Q12" s="32"/>
      <c r="R12" s="12"/>
      <c r="S12" s="32"/>
      <c r="T12" s="12"/>
      <c r="U12" s="32"/>
      <c r="V12" s="12"/>
      <c r="W12" s="32"/>
      <c r="X12" s="12"/>
      <c r="Y12" s="32"/>
      <c r="Z12" s="1"/>
      <c r="AA12" s="11"/>
      <c r="AB12" s="1"/>
      <c r="AC12" s="11"/>
      <c r="AD12" s="1"/>
      <c r="AE12" s="1"/>
      <c r="AF12" s="104"/>
    </row>
    <row r="13" spans="1:32" ht="3" customHeight="1" x14ac:dyDescent="0.2">
      <c r="A13" s="6"/>
      <c r="B13" s="1"/>
      <c r="C13" s="1"/>
      <c r="D13" s="26"/>
      <c r="E13" s="9"/>
      <c r="F13" s="1"/>
      <c r="G13" s="26"/>
      <c r="H13" s="26"/>
      <c r="I13" s="26"/>
      <c r="J13" s="26"/>
      <c r="K13" s="26"/>
      <c r="L13" s="1"/>
      <c r="M13" s="26"/>
      <c r="N13" s="12"/>
      <c r="O13" s="26"/>
      <c r="P13" s="12"/>
      <c r="Q13" s="26"/>
      <c r="R13" s="12"/>
      <c r="S13" s="26"/>
      <c r="T13" s="12"/>
      <c r="U13" s="26"/>
      <c r="V13" s="12"/>
      <c r="W13" s="26"/>
      <c r="X13" s="12"/>
      <c r="Y13" s="26"/>
      <c r="Z13" s="1"/>
      <c r="AA13" s="12"/>
      <c r="AB13" s="1"/>
      <c r="AC13" s="12"/>
      <c r="AD13" s="1"/>
      <c r="AE13" s="1"/>
    </row>
    <row r="14" spans="1:32" ht="15" customHeight="1" x14ac:dyDescent="0.25">
      <c r="A14" t="s">
        <v>167</v>
      </c>
      <c r="B14" s="1"/>
      <c r="C14" s="1"/>
      <c r="D14" s="32">
        <f>'Zahlungsart pro Unternehmen'!F6</f>
        <v>169156</v>
      </c>
      <c r="E14" s="9"/>
      <c r="F14" s="1"/>
      <c r="G14" s="26"/>
      <c r="H14" s="26"/>
      <c r="I14" s="32"/>
      <c r="J14" s="26"/>
      <c r="K14" s="32"/>
      <c r="L14" s="1"/>
      <c r="M14" s="32"/>
      <c r="N14" s="12"/>
      <c r="O14" s="32"/>
      <c r="P14" s="12"/>
      <c r="Q14" s="32"/>
      <c r="R14" s="12"/>
      <c r="S14" s="32"/>
      <c r="T14" s="12"/>
      <c r="U14" s="32"/>
      <c r="V14" s="12"/>
      <c r="W14" s="32">
        <v>169156</v>
      </c>
      <c r="X14" s="12"/>
      <c r="Y14" s="32"/>
      <c r="Z14" s="1"/>
      <c r="AA14" s="11"/>
      <c r="AB14" s="1"/>
      <c r="AC14" s="11"/>
      <c r="AD14" s="1"/>
      <c r="AE14" s="1"/>
      <c r="AF14" s="104"/>
    </row>
    <row r="15" spans="1:32" ht="3" customHeight="1" x14ac:dyDescent="0.2">
      <c r="A15" s="6"/>
      <c r="B15" s="1"/>
      <c r="C15" s="1"/>
      <c r="D15" s="26"/>
      <c r="E15" s="9"/>
      <c r="F15" s="1"/>
      <c r="G15" s="26"/>
      <c r="H15" s="26"/>
      <c r="I15" s="26"/>
      <c r="J15" s="26"/>
      <c r="K15" s="26"/>
      <c r="L15" s="1"/>
      <c r="M15" s="26"/>
      <c r="N15" s="12"/>
      <c r="O15" s="26"/>
      <c r="P15" s="12"/>
      <c r="Q15" s="26"/>
      <c r="R15" s="12"/>
      <c r="S15" s="26"/>
      <c r="T15" s="12"/>
      <c r="U15" s="26"/>
      <c r="V15" s="12"/>
      <c r="W15" s="26"/>
      <c r="X15" s="12"/>
      <c r="Y15" s="26"/>
      <c r="Z15" s="1"/>
      <c r="AA15" s="12"/>
      <c r="AB15" s="1"/>
      <c r="AC15" s="12"/>
      <c r="AD15" s="1"/>
      <c r="AE15" s="1"/>
    </row>
    <row r="16" spans="1:32" ht="15" customHeight="1" x14ac:dyDescent="0.25">
      <c r="A16" t="s">
        <v>13</v>
      </c>
      <c r="B16" s="1"/>
      <c r="C16" s="1"/>
      <c r="D16" s="32"/>
      <c r="E16" s="9"/>
      <c r="F16" s="1"/>
      <c r="G16" s="26"/>
      <c r="H16" s="26"/>
      <c r="I16" s="32"/>
      <c r="J16" s="26"/>
      <c r="K16" s="32"/>
      <c r="L16" s="1"/>
      <c r="M16" s="32"/>
      <c r="N16" s="12"/>
      <c r="O16" s="32"/>
      <c r="P16" s="12"/>
      <c r="Q16" s="32"/>
      <c r="R16" s="12"/>
      <c r="S16" s="32"/>
      <c r="T16" s="12"/>
      <c r="U16" s="32"/>
      <c r="V16" s="12"/>
      <c r="W16" s="32"/>
      <c r="X16" s="12"/>
      <c r="Y16" s="32"/>
      <c r="Z16" s="1"/>
      <c r="AA16" s="11"/>
      <c r="AB16" s="1"/>
      <c r="AC16" s="11"/>
      <c r="AD16" s="1"/>
      <c r="AE16" s="1"/>
      <c r="AF16" s="104"/>
    </row>
    <row r="17" spans="1:32" ht="3" customHeight="1" x14ac:dyDescent="0.2">
      <c r="A17" s="6"/>
      <c r="B17" s="1"/>
      <c r="C17" s="1"/>
      <c r="D17" s="26"/>
      <c r="E17" s="9"/>
      <c r="F17" s="1"/>
      <c r="G17" s="26"/>
      <c r="H17" s="26"/>
      <c r="I17" s="26"/>
      <c r="J17" s="26"/>
      <c r="K17" s="26"/>
      <c r="L17" s="1"/>
      <c r="M17" s="26"/>
      <c r="N17" s="12"/>
      <c r="O17" s="26"/>
      <c r="P17" s="12"/>
      <c r="Q17" s="26"/>
      <c r="R17" s="12"/>
      <c r="S17" s="26"/>
      <c r="T17" s="12"/>
      <c r="U17" s="26"/>
      <c r="V17" s="12"/>
      <c r="W17" s="26"/>
      <c r="X17" s="12"/>
      <c r="Y17" s="26"/>
      <c r="Z17" s="1"/>
      <c r="AA17" s="12"/>
      <c r="AB17" s="1"/>
      <c r="AC17" s="12"/>
      <c r="AD17" s="1"/>
      <c r="AE17" s="1"/>
    </row>
    <row r="18" spans="1:32" ht="15" customHeight="1" x14ac:dyDescent="0.25">
      <c r="A18" t="s">
        <v>146</v>
      </c>
      <c r="B18" s="1"/>
      <c r="C18" s="1"/>
      <c r="D18" s="32"/>
      <c r="E18" s="9"/>
      <c r="F18" s="1"/>
      <c r="G18" s="26"/>
      <c r="H18" s="26"/>
      <c r="I18" s="32"/>
      <c r="J18" s="26"/>
      <c r="K18" s="32"/>
      <c r="L18" s="1"/>
      <c r="M18" s="32"/>
      <c r="N18" s="12"/>
      <c r="O18" s="32"/>
      <c r="P18" s="12"/>
      <c r="Q18" s="32"/>
      <c r="R18" s="12"/>
      <c r="S18" s="32"/>
      <c r="T18" s="12"/>
      <c r="U18" s="32"/>
      <c r="V18" s="12"/>
      <c r="W18" s="32"/>
      <c r="X18" s="12"/>
      <c r="Y18" s="32"/>
      <c r="Z18" s="1"/>
      <c r="AA18" s="11"/>
      <c r="AB18" s="1"/>
      <c r="AC18" s="11"/>
      <c r="AD18" s="1"/>
      <c r="AE18" s="1"/>
      <c r="AF18" s="104"/>
    </row>
    <row r="19" spans="1:32" ht="3" customHeight="1" x14ac:dyDescent="0.2">
      <c r="A19" s="6"/>
      <c r="B19" s="1"/>
      <c r="C19" s="1"/>
      <c r="D19" s="26"/>
      <c r="E19" s="9"/>
      <c r="F19" s="1"/>
      <c r="G19" s="26"/>
      <c r="H19" s="26"/>
      <c r="I19" s="26"/>
      <c r="J19" s="26"/>
      <c r="K19" s="26"/>
      <c r="L19" s="1"/>
      <c r="M19" s="26"/>
      <c r="N19" s="12"/>
      <c r="O19" s="26"/>
      <c r="P19" s="12"/>
      <c r="Q19" s="26"/>
      <c r="R19" s="12"/>
      <c r="S19" s="26"/>
      <c r="T19" s="12"/>
      <c r="U19" s="26"/>
      <c r="V19" s="12"/>
      <c r="W19" s="26"/>
      <c r="X19" s="12"/>
      <c r="Y19" s="26"/>
      <c r="Z19" s="1"/>
      <c r="AA19" s="12"/>
      <c r="AB19" s="1"/>
      <c r="AC19" s="12"/>
      <c r="AD19" s="1"/>
      <c r="AE19" s="1"/>
    </row>
    <row r="20" spans="1:32" ht="15" customHeight="1" x14ac:dyDescent="0.25">
      <c r="A20" t="s">
        <v>91</v>
      </c>
      <c r="B20" s="1"/>
      <c r="C20" s="1"/>
      <c r="D20" s="32">
        <f>'Zahlungsart pro Unternehmen'!F10</f>
        <v>1108532.1499999999</v>
      </c>
      <c r="E20" s="9"/>
      <c r="F20" s="1"/>
      <c r="G20" s="26"/>
      <c r="H20" s="26"/>
      <c r="I20" s="32"/>
      <c r="J20" s="26"/>
      <c r="K20" s="32"/>
      <c r="L20" s="1"/>
      <c r="M20" s="32"/>
      <c r="N20" s="12"/>
      <c r="O20" s="32"/>
      <c r="P20" s="12"/>
      <c r="Q20" s="32"/>
      <c r="R20" s="12"/>
      <c r="S20" s="32">
        <v>1030582.89</v>
      </c>
      <c r="T20" s="12"/>
      <c r="U20" s="32"/>
      <c r="V20" s="12"/>
      <c r="W20" s="32"/>
      <c r="X20" s="12"/>
      <c r="Y20" s="32"/>
      <c r="Z20" s="12"/>
      <c r="AA20" s="32">
        <v>77949.259999999995</v>
      </c>
      <c r="AB20" s="1"/>
      <c r="AC20" s="32"/>
      <c r="AD20" s="1"/>
      <c r="AE20" s="1"/>
      <c r="AF20" s="104"/>
    </row>
    <row r="21" spans="1:32" ht="3" customHeight="1" x14ac:dyDescent="0.2">
      <c r="A21" s="6"/>
      <c r="B21" s="1"/>
      <c r="C21" s="1"/>
      <c r="D21" s="26"/>
      <c r="E21" s="9"/>
      <c r="F21" s="1"/>
      <c r="G21" s="26"/>
      <c r="H21" s="26"/>
      <c r="I21" s="26"/>
      <c r="J21" s="26"/>
      <c r="K21" s="26"/>
      <c r="L21" s="1"/>
      <c r="M21" s="26"/>
      <c r="N21" s="12"/>
      <c r="O21" s="26"/>
      <c r="P21" s="12"/>
      <c r="Q21" s="26"/>
      <c r="R21" s="12"/>
      <c r="S21" s="26"/>
      <c r="T21" s="12"/>
      <c r="U21" s="26"/>
      <c r="V21" s="12"/>
      <c r="W21" s="26"/>
      <c r="X21" s="12"/>
      <c r="Y21" s="26"/>
      <c r="Z21" s="1"/>
      <c r="AA21" s="12"/>
      <c r="AB21" s="1"/>
      <c r="AC21" s="12"/>
      <c r="AD21" s="1"/>
      <c r="AE21" s="1"/>
    </row>
    <row r="22" spans="1:32" ht="15" customHeight="1" x14ac:dyDescent="0.25">
      <c r="A22" t="s">
        <v>15</v>
      </c>
      <c r="B22" s="1"/>
      <c r="C22" s="1"/>
      <c r="D22" s="32"/>
      <c r="E22" s="9"/>
      <c r="F22" s="1"/>
      <c r="G22" s="26"/>
      <c r="H22" s="26"/>
      <c r="I22" s="32"/>
      <c r="J22" s="26"/>
      <c r="K22" s="32"/>
      <c r="L22" s="1"/>
      <c r="M22" s="32"/>
      <c r="N22" s="12"/>
      <c r="O22" s="32"/>
      <c r="P22" s="12"/>
      <c r="Q22" s="32"/>
      <c r="R22" s="12"/>
      <c r="S22" s="32"/>
      <c r="T22" s="12"/>
      <c r="U22" s="32"/>
      <c r="V22" s="12"/>
      <c r="W22" s="32"/>
      <c r="X22" s="12"/>
      <c r="Y22" s="32"/>
      <c r="Z22" s="1"/>
      <c r="AA22" s="11"/>
      <c r="AB22" s="1"/>
      <c r="AC22" s="11"/>
      <c r="AD22" s="1"/>
      <c r="AE22" s="1"/>
      <c r="AF22" s="104"/>
    </row>
    <row r="23" spans="1:32" ht="3" customHeight="1" x14ac:dyDescent="0.2">
      <c r="A23" s="6"/>
      <c r="B23" s="1"/>
      <c r="C23" s="1"/>
      <c r="D23" s="26"/>
      <c r="E23" s="9"/>
      <c r="F23" s="1"/>
      <c r="G23" s="26"/>
      <c r="H23" s="26"/>
      <c r="I23" s="26"/>
      <c r="J23" s="26"/>
      <c r="K23" s="26"/>
      <c r="L23" s="1"/>
      <c r="M23" s="26"/>
      <c r="N23" s="12"/>
      <c r="O23" s="26"/>
      <c r="P23" s="12"/>
      <c r="Q23" s="26"/>
      <c r="R23" s="12"/>
      <c r="S23" s="26"/>
      <c r="T23" s="12"/>
      <c r="U23" s="26"/>
      <c r="V23" s="12"/>
      <c r="W23" s="26"/>
      <c r="X23" s="12"/>
      <c r="Y23" s="26"/>
      <c r="Z23" s="1"/>
      <c r="AA23" s="12"/>
      <c r="AB23" s="1"/>
      <c r="AC23" s="12"/>
      <c r="AD23" s="1"/>
      <c r="AE23" s="1"/>
    </row>
    <row r="24" spans="1:32" ht="15" customHeight="1" x14ac:dyDescent="0.25">
      <c r="A24" s="241" t="s">
        <v>120</v>
      </c>
      <c r="B24" s="241"/>
      <c r="C24" s="1"/>
      <c r="D24" s="32">
        <f>'Zahlungsart pro Unternehmen'!F12</f>
        <v>23037181.460000001</v>
      </c>
      <c r="E24" s="9"/>
      <c r="F24" s="1"/>
      <c r="G24" s="26"/>
      <c r="H24" s="26"/>
      <c r="I24" s="32">
        <f>12335961.09+1294658+1030188.96+918462.06+900813.77+853996.29+599534.74+346132.19+281539.28+90862.13-0.01</f>
        <v>18652148.5</v>
      </c>
      <c r="J24" s="26"/>
      <c r="K24" s="32"/>
      <c r="L24" s="1"/>
      <c r="M24" s="32">
        <v>173654.38</v>
      </c>
      <c r="N24" s="12"/>
      <c r="O24" s="32">
        <v>4211378.58</v>
      </c>
      <c r="P24" s="12"/>
      <c r="Q24" s="32"/>
      <c r="R24" s="12"/>
      <c r="S24" s="32"/>
      <c r="T24" s="12"/>
      <c r="U24" s="32"/>
      <c r="V24" s="12"/>
      <c r="W24" s="32"/>
      <c r="X24" s="12"/>
      <c r="Y24" s="32"/>
      <c r="Z24" s="1"/>
      <c r="AA24" s="11"/>
      <c r="AB24" s="1"/>
      <c r="AC24" s="11"/>
      <c r="AD24" s="1"/>
      <c r="AE24" s="1"/>
      <c r="AF24" s="104"/>
    </row>
    <row r="25" spans="1:32" ht="3" customHeight="1" x14ac:dyDescent="0.2">
      <c r="A25" s="6"/>
      <c r="B25" s="1"/>
      <c r="C25" s="1"/>
      <c r="D25" s="26"/>
      <c r="E25" s="9"/>
      <c r="F25" s="1"/>
      <c r="G25" s="26"/>
      <c r="H25" s="26"/>
      <c r="I25" s="26"/>
      <c r="J25" s="26"/>
      <c r="K25" s="26"/>
      <c r="L25" s="1"/>
      <c r="M25" s="26"/>
      <c r="N25" s="12"/>
      <c r="O25" s="26"/>
      <c r="P25" s="12"/>
      <c r="Q25" s="26"/>
      <c r="R25" s="12"/>
      <c r="S25" s="26"/>
      <c r="T25" s="12"/>
      <c r="U25" s="26"/>
      <c r="V25" s="12"/>
      <c r="W25" s="26"/>
      <c r="X25" s="12"/>
      <c r="Y25" s="26"/>
      <c r="Z25" s="1"/>
      <c r="AA25" s="12"/>
      <c r="AB25" s="1"/>
      <c r="AC25" s="12"/>
      <c r="AD25" s="1"/>
      <c r="AE25" s="1"/>
    </row>
    <row r="26" spans="1:32" ht="15" customHeight="1" x14ac:dyDescent="0.25">
      <c r="A26" t="s">
        <v>14</v>
      </c>
      <c r="B26" s="1"/>
      <c r="C26" s="1"/>
      <c r="D26" s="32"/>
      <c r="E26" s="9"/>
      <c r="F26" s="1"/>
      <c r="G26" s="26"/>
      <c r="H26" s="26"/>
      <c r="I26" s="32"/>
      <c r="J26" s="26"/>
      <c r="K26" s="32"/>
      <c r="L26" s="1"/>
      <c r="M26" s="32"/>
      <c r="N26" s="12"/>
      <c r="O26" s="32"/>
      <c r="P26" s="12"/>
      <c r="Q26" s="32"/>
      <c r="R26" s="12"/>
      <c r="S26" s="32"/>
      <c r="T26" s="12"/>
      <c r="U26" s="32"/>
      <c r="V26" s="12"/>
      <c r="W26" s="32"/>
      <c r="X26" s="12"/>
      <c r="Y26" s="32"/>
      <c r="Z26" s="1"/>
      <c r="AA26" s="11"/>
      <c r="AB26" s="1"/>
      <c r="AC26" s="11"/>
      <c r="AD26" s="1"/>
      <c r="AE26" s="1"/>
      <c r="AF26" s="104"/>
    </row>
    <row r="27" spans="1:32" ht="3" customHeight="1" x14ac:dyDescent="0.2">
      <c r="A27" s="6"/>
      <c r="B27" s="1"/>
      <c r="C27" s="1"/>
      <c r="D27" s="26"/>
      <c r="E27" s="9"/>
      <c r="F27" s="1"/>
      <c r="G27" s="26"/>
      <c r="H27" s="26"/>
      <c r="I27" s="26"/>
      <c r="J27" s="26"/>
      <c r="K27" s="26"/>
      <c r="L27" s="1"/>
      <c r="M27" s="26"/>
      <c r="N27" s="12"/>
      <c r="O27" s="26"/>
      <c r="P27" s="12"/>
      <c r="Q27" s="26"/>
      <c r="R27" s="12"/>
      <c r="S27" s="26"/>
      <c r="T27" s="12"/>
      <c r="U27" s="26"/>
      <c r="V27" s="12"/>
      <c r="W27" s="26"/>
      <c r="X27" s="12"/>
      <c r="Y27" s="26"/>
      <c r="Z27" s="1"/>
      <c r="AA27" s="12"/>
      <c r="AB27" s="1"/>
      <c r="AC27" s="12"/>
      <c r="AD27" s="1"/>
      <c r="AE27" s="1"/>
    </row>
    <row r="28" spans="1:32" ht="15" customHeight="1" x14ac:dyDescent="0.25">
      <c r="A28" t="s">
        <v>18</v>
      </c>
      <c r="B28" s="1"/>
      <c r="C28" s="1"/>
      <c r="D28" s="32"/>
      <c r="E28" s="9"/>
      <c r="F28" s="1"/>
      <c r="G28" s="26"/>
      <c r="H28" s="26"/>
      <c r="I28" s="32"/>
      <c r="J28" s="26"/>
      <c r="K28" s="32"/>
      <c r="L28" s="1"/>
      <c r="M28" s="32"/>
      <c r="N28" s="12"/>
      <c r="O28" s="32"/>
      <c r="P28" s="12"/>
      <c r="Q28" s="32"/>
      <c r="R28" s="12"/>
      <c r="S28" s="32"/>
      <c r="T28" s="12"/>
      <c r="U28" s="32"/>
      <c r="V28" s="12"/>
      <c r="W28" s="32"/>
      <c r="X28" s="12"/>
      <c r="Y28" s="32"/>
      <c r="Z28" s="1"/>
      <c r="AA28" s="11"/>
      <c r="AB28" s="1"/>
      <c r="AC28" s="11"/>
      <c r="AD28" s="1"/>
      <c r="AE28" s="1"/>
      <c r="AF28" s="104"/>
    </row>
    <row r="29" spans="1:32" ht="3" customHeight="1" x14ac:dyDescent="0.2">
      <c r="A29" s="6"/>
      <c r="B29" s="1"/>
      <c r="C29" s="1"/>
      <c r="D29" s="26"/>
      <c r="E29" s="9"/>
      <c r="F29" s="1"/>
      <c r="G29" s="26"/>
      <c r="H29" s="26"/>
      <c r="I29" s="26"/>
      <c r="J29" s="26"/>
      <c r="K29" s="26"/>
      <c r="L29" s="1"/>
      <c r="M29" s="26"/>
      <c r="N29" s="12"/>
      <c r="O29" s="26"/>
      <c r="P29" s="12"/>
      <c r="Q29" s="26"/>
      <c r="R29" s="12"/>
      <c r="S29" s="26"/>
      <c r="T29" s="12"/>
      <c r="U29" s="26"/>
      <c r="V29" s="12"/>
      <c r="W29" s="26"/>
      <c r="X29" s="12"/>
      <c r="Y29" s="26"/>
      <c r="Z29" s="1"/>
      <c r="AA29" s="12"/>
      <c r="AB29" s="1"/>
      <c r="AC29" s="12"/>
      <c r="AD29" s="1"/>
      <c r="AE29" s="1"/>
    </row>
    <row r="30" spans="1:32" ht="15" customHeight="1" x14ac:dyDescent="0.25">
      <c r="A30" t="s">
        <v>19</v>
      </c>
      <c r="B30" s="1"/>
      <c r="C30" s="1"/>
      <c r="D30" s="32"/>
      <c r="E30" s="9"/>
      <c r="F30" s="1"/>
      <c r="G30" s="26"/>
      <c r="H30" s="26"/>
      <c r="I30" s="32"/>
      <c r="J30" s="26"/>
      <c r="K30" s="32"/>
      <c r="L30" s="1"/>
      <c r="M30" s="32"/>
      <c r="N30" s="12"/>
      <c r="O30" s="32"/>
      <c r="P30" s="12"/>
      <c r="Q30" s="32"/>
      <c r="R30" s="12"/>
      <c r="S30" s="32"/>
      <c r="T30" s="12"/>
      <c r="U30" s="32"/>
      <c r="V30" s="12"/>
      <c r="W30" s="32"/>
      <c r="X30" s="12"/>
      <c r="Y30" s="32"/>
      <c r="Z30" s="1"/>
      <c r="AA30" s="11"/>
      <c r="AB30" s="1"/>
      <c r="AC30" s="11"/>
      <c r="AD30" s="1"/>
      <c r="AE30" s="1"/>
      <c r="AF30" s="104"/>
    </row>
    <row r="31" spans="1:32" ht="3" customHeight="1" x14ac:dyDescent="0.2">
      <c r="A31" s="6"/>
      <c r="B31" s="1"/>
      <c r="C31" s="1"/>
      <c r="D31" s="26"/>
      <c r="E31" s="9"/>
      <c r="F31" s="1"/>
      <c r="G31" s="26"/>
      <c r="H31" s="26"/>
      <c r="I31" s="26"/>
      <c r="J31" s="26"/>
      <c r="K31" s="26"/>
      <c r="L31" s="1"/>
      <c r="M31" s="26"/>
      <c r="N31" s="12"/>
      <c r="O31" s="26"/>
      <c r="P31" s="12"/>
      <c r="Q31" s="26"/>
      <c r="R31" s="12"/>
      <c r="S31" s="26"/>
      <c r="T31" s="12"/>
      <c r="U31" s="26"/>
      <c r="V31" s="12"/>
      <c r="W31" s="26"/>
      <c r="X31" s="12"/>
      <c r="Y31" s="26"/>
      <c r="Z31" s="1"/>
      <c r="AA31" s="12"/>
      <c r="AB31" s="1"/>
      <c r="AC31" s="12"/>
      <c r="AD31" s="1"/>
      <c r="AE31" s="1"/>
    </row>
    <row r="32" spans="1:32" ht="15" customHeight="1" x14ac:dyDescent="0.25">
      <c r="A32" t="s">
        <v>12</v>
      </c>
      <c r="B32" s="1"/>
      <c r="C32" s="1"/>
      <c r="D32" s="32"/>
      <c r="E32" s="9"/>
      <c r="F32" s="1"/>
      <c r="G32" s="26"/>
      <c r="H32" s="26"/>
      <c r="I32" s="32"/>
      <c r="J32" s="26"/>
      <c r="K32" s="32"/>
      <c r="L32" s="1"/>
      <c r="M32" s="32"/>
      <c r="N32" s="12"/>
      <c r="O32" s="32"/>
      <c r="P32" s="12"/>
      <c r="Q32" s="32"/>
      <c r="R32" s="12"/>
      <c r="S32" s="32"/>
      <c r="T32" s="12"/>
      <c r="U32" s="32"/>
      <c r="V32" s="12"/>
      <c r="W32" s="32"/>
      <c r="X32" s="12"/>
      <c r="Y32" s="32"/>
      <c r="Z32" s="1"/>
      <c r="AA32" s="32"/>
      <c r="AB32" s="1"/>
      <c r="AC32" s="11"/>
      <c r="AD32" s="1"/>
      <c r="AE32" s="1"/>
      <c r="AF32" s="104"/>
    </row>
    <row r="33" spans="1:32" ht="3" customHeight="1" x14ac:dyDescent="0.2">
      <c r="A33" s="6"/>
      <c r="B33" s="1"/>
      <c r="C33" s="1"/>
      <c r="D33" s="26"/>
      <c r="E33" s="9"/>
      <c r="F33" s="1"/>
      <c r="G33" s="26"/>
      <c r="H33" s="26"/>
      <c r="I33" s="26"/>
      <c r="J33" s="26"/>
      <c r="K33" s="26"/>
      <c r="L33" s="1"/>
      <c r="M33" s="26"/>
      <c r="N33" s="12"/>
      <c r="O33" s="26"/>
      <c r="P33" s="12"/>
      <c r="Q33" s="26"/>
      <c r="R33" s="12"/>
      <c r="S33" s="26"/>
      <c r="T33" s="12"/>
      <c r="U33" s="26"/>
      <c r="V33" s="12"/>
      <c r="W33" s="26"/>
      <c r="X33" s="12"/>
      <c r="Y33" s="26"/>
      <c r="Z33" s="1"/>
      <c r="AA33" s="12"/>
      <c r="AB33" s="1"/>
      <c r="AC33" s="12"/>
      <c r="AD33" s="1"/>
      <c r="AE33" s="1"/>
    </row>
    <row r="34" spans="1:32" ht="15" customHeight="1" x14ac:dyDescent="0.25">
      <c r="A34" t="s">
        <v>11</v>
      </c>
      <c r="B34" s="1"/>
      <c r="C34" s="1"/>
      <c r="D34" s="89">
        <f>'Zahlungsart pro Unternehmen'!F17</f>
        <v>245000</v>
      </c>
      <c r="E34" s="9"/>
      <c r="F34" s="1"/>
      <c r="G34" s="26"/>
      <c r="H34" s="26"/>
      <c r="I34" s="32"/>
      <c r="J34" s="26"/>
      <c r="K34" s="32"/>
      <c r="L34" s="1"/>
      <c r="M34" s="32"/>
      <c r="N34" s="12"/>
      <c r="O34" s="32"/>
      <c r="P34" s="12"/>
      <c r="Q34" s="32"/>
      <c r="R34" s="12"/>
      <c r="S34" s="32"/>
      <c r="T34" s="12"/>
      <c r="U34" s="32">
        <v>245000</v>
      </c>
      <c r="V34" s="12"/>
      <c r="W34" s="32"/>
      <c r="X34" s="12"/>
      <c r="Y34" s="32"/>
      <c r="Z34" s="1"/>
      <c r="AA34" s="11"/>
      <c r="AB34" s="1"/>
      <c r="AC34" s="11"/>
      <c r="AD34" s="1"/>
      <c r="AE34" s="1"/>
      <c r="AF34" s="104"/>
    </row>
    <row r="35" spans="1:32" ht="3" customHeight="1" x14ac:dyDescent="0.2">
      <c r="A35" s="6"/>
      <c r="B35" s="1"/>
      <c r="C35" s="1"/>
      <c r="D35" s="26"/>
      <c r="E35" s="9"/>
      <c r="F35" s="1"/>
      <c r="G35" s="26"/>
      <c r="H35" s="26"/>
      <c r="I35" s="26"/>
      <c r="J35" s="26"/>
      <c r="K35" s="26"/>
      <c r="L35" s="1"/>
      <c r="M35" s="26"/>
      <c r="N35" s="12"/>
      <c r="O35" s="26"/>
      <c r="P35" s="12"/>
      <c r="Q35" s="26"/>
      <c r="R35" s="12"/>
      <c r="S35" s="26"/>
      <c r="T35" s="12"/>
      <c r="U35" s="26"/>
      <c r="V35" s="12"/>
      <c r="W35" s="26"/>
      <c r="X35" s="12"/>
      <c r="Y35" s="26"/>
      <c r="Z35" s="1"/>
      <c r="AA35" s="12"/>
      <c r="AB35" s="1"/>
      <c r="AC35" s="12"/>
      <c r="AD35" s="1"/>
      <c r="AE35" s="1"/>
    </row>
    <row r="36" spans="1:32" ht="15" customHeight="1" x14ac:dyDescent="0.25">
      <c r="A36" t="s">
        <v>8</v>
      </c>
      <c r="B36" s="1"/>
      <c r="C36" s="1"/>
      <c r="D36" s="32">
        <f>'Zahlungsart pro Unternehmen'!F18</f>
        <v>7940125</v>
      </c>
      <c r="E36" s="9"/>
      <c r="F36" s="1"/>
      <c r="G36" s="26"/>
      <c r="H36" s="26"/>
      <c r="I36" s="32">
        <v>7940125</v>
      </c>
      <c r="J36" s="26"/>
      <c r="K36" s="32"/>
      <c r="L36" s="1"/>
      <c r="M36" s="32"/>
      <c r="N36" s="12"/>
      <c r="O36" s="32"/>
      <c r="P36" s="12"/>
      <c r="Q36" s="32"/>
      <c r="R36" s="12"/>
      <c r="S36" s="32"/>
      <c r="T36" s="12"/>
      <c r="U36" s="32"/>
      <c r="V36" s="12"/>
      <c r="W36" s="32"/>
      <c r="X36" s="12"/>
      <c r="Y36" s="32"/>
      <c r="Z36" s="1"/>
      <c r="AA36" s="11"/>
      <c r="AB36" s="1"/>
      <c r="AC36" s="11"/>
      <c r="AD36" s="1"/>
      <c r="AE36" s="1"/>
      <c r="AF36" s="104"/>
    </row>
    <row r="37" spans="1:32" ht="3" customHeight="1" x14ac:dyDescent="0.2">
      <c r="A37" s="6"/>
      <c r="B37" s="1"/>
      <c r="C37" s="1"/>
      <c r="D37" s="26"/>
      <c r="E37" s="9"/>
      <c r="F37" s="1"/>
      <c r="G37" s="26"/>
      <c r="H37" s="26"/>
      <c r="I37" s="26"/>
      <c r="J37" s="26"/>
      <c r="K37" s="26"/>
      <c r="L37" s="1"/>
      <c r="M37" s="26"/>
      <c r="N37" s="12"/>
      <c r="O37" s="26"/>
      <c r="P37" s="12"/>
      <c r="Q37" s="26"/>
      <c r="R37" s="12"/>
      <c r="S37" s="26"/>
      <c r="T37" s="12"/>
      <c r="U37" s="26"/>
      <c r="V37" s="12"/>
      <c r="W37" s="26"/>
      <c r="X37" s="12"/>
      <c r="Y37" s="26"/>
      <c r="Z37" s="1"/>
      <c r="AA37" s="12"/>
      <c r="AB37" s="1"/>
      <c r="AC37" s="12"/>
      <c r="AD37" s="1"/>
      <c r="AE37" s="1"/>
    </row>
    <row r="38" spans="1:32" ht="15" customHeight="1" x14ac:dyDescent="0.25">
      <c r="A38" s="42" t="s">
        <v>10</v>
      </c>
      <c r="B38" s="1"/>
      <c r="C38" s="1"/>
      <c r="D38" s="32">
        <f>'Zahlungsart pro Unternehmen'!F19</f>
        <v>257824.66</v>
      </c>
      <c r="E38" s="9"/>
      <c r="F38" s="1"/>
      <c r="G38" s="26"/>
      <c r="H38" s="26"/>
      <c r="I38" s="32"/>
      <c r="J38" s="26"/>
      <c r="K38" s="32"/>
      <c r="L38" s="1"/>
      <c r="M38" s="32"/>
      <c r="N38" s="12"/>
      <c r="O38" s="32"/>
      <c r="P38" s="12"/>
      <c r="Q38" s="32"/>
      <c r="R38" s="12"/>
      <c r="S38" s="32"/>
      <c r="T38" s="12"/>
      <c r="U38" s="32"/>
      <c r="V38" s="12"/>
      <c r="W38" s="32"/>
      <c r="X38" s="12"/>
      <c r="Y38" s="32">
        <v>257824.66</v>
      </c>
      <c r="Z38" s="1"/>
      <c r="AA38" s="11"/>
      <c r="AB38" s="1"/>
      <c r="AC38" s="11"/>
      <c r="AD38" s="1"/>
      <c r="AE38" s="1"/>
      <c r="AF38" s="104"/>
    </row>
    <row r="39" spans="1:32" ht="3" customHeight="1" x14ac:dyDescent="0.2">
      <c r="A39" s="6"/>
      <c r="B39" s="1"/>
      <c r="C39" s="1"/>
      <c r="D39" s="26"/>
      <c r="E39" s="9"/>
      <c r="F39" s="1"/>
      <c r="G39" s="26"/>
      <c r="H39" s="26"/>
      <c r="I39" s="26"/>
      <c r="J39" s="26"/>
      <c r="K39" s="26"/>
      <c r="L39" s="1"/>
      <c r="M39" s="26"/>
      <c r="N39" s="12"/>
      <c r="O39" s="26"/>
      <c r="P39" s="12"/>
      <c r="Q39" s="26"/>
      <c r="R39" s="12"/>
      <c r="S39" s="26"/>
      <c r="T39" s="12"/>
      <c r="U39" s="26"/>
      <c r="V39" s="12"/>
      <c r="W39" s="26"/>
      <c r="X39" s="12"/>
      <c r="Y39" s="26"/>
      <c r="Z39" s="1"/>
      <c r="AA39" s="12"/>
      <c r="AB39" s="1"/>
      <c r="AC39" s="12"/>
      <c r="AD39" s="1"/>
      <c r="AE39" s="1"/>
    </row>
    <row r="40" spans="1:32" ht="15" customHeight="1" x14ac:dyDescent="0.25">
      <c r="A40" s="42" t="s">
        <v>245</v>
      </c>
      <c r="B40" s="1"/>
      <c r="C40" s="1"/>
      <c r="D40" s="32">
        <f>'Zahlungsart pro Unternehmen'!F20</f>
        <v>126610103.54000001</v>
      </c>
      <c r="E40" s="9"/>
      <c r="F40" s="1"/>
      <c r="G40" s="26"/>
      <c r="H40" s="26"/>
      <c r="I40" s="32">
        <f>126610103.54-K40</f>
        <v>36071610.24000001</v>
      </c>
      <c r="J40" s="26"/>
      <c r="K40" s="32">
        <f>71416480.78+19122012.52+0</f>
        <v>90538493.299999997</v>
      </c>
      <c r="L40" s="1"/>
      <c r="M40" s="32"/>
      <c r="N40" s="12"/>
      <c r="O40" s="32"/>
      <c r="P40" s="12"/>
      <c r="Q40" s="32"/>
      <c r="R40" s="12"/>
      <c r="S40" s="32"/>
      <c r="T40" s="12"/>
      <c r="U40" s="32"/>
      <c r="V40" s="12"/>
      <c r="W40" s="32"/>
      <c r="X40" s="12"/>
      <c r="Y40" s="32"/>
      <c r="Z40" s="1"/>
      <c r="AA40" s="11"/>
      <c r="AB40" s="1"/>
      <c r="AC40" s="11"/>
      <c r="AD40" s="1"/>
      <c r="AE40" s="1"/>
      <c r="AF40" s="104"/>
    </row>
    <row r="41" spans="1:32" ht="3" customHeight="1" x14ac:dyDescent="0.2">
      <c r="A41" s="6"/>
      <c r="B41" s="1"/>
      <c r="C41" s="1"/>
      <c r="D41" s="35"/>
      <c r="E41" s="9"/>
      <c r="F41" s="1"/>
      <c r="G41" s="26"/>
      <c r="H41" s="26"/>
      <c r="I41" s="35"/>
      <c r="J41" s="26"/>
      <c r="K41" s="35"/>
      <c r="L41" s="1"/>
      <c r="M41" s="35"/>
      <c r="N41" s="12"/>
      <c r="O41" s="35"/>
      <c r="P41" s="12"/>
      <c r="Q41" s="35"/>
      <c r="R41" s="12"/>
      <c r="S41" s="35"/>
      <c r="T41" s="12"/>
      <c r="U41" s="35"/>
      <c r="V41" s="12"/>
      <c r="W41" s="35"/>
      <c r="X41" s="12"/>
      <c r="Y41" s="35"/>
      <c r="Z41" s="12"/>
      <c r="AA41" s="35"/>
      <c r="AB41" s="12"/>
      <c r="AC41" s="35"/>
      <c r="AD41" s="1"/>
      <c r="AE41" s="1"/>
    </row>
    <row r="42" spans="1:32" ht="15" customHeight="1" x14ac:dyDescent="0.2">
      <c r="A42" s="6"/>
      <c r="B42" s="1"/>
      <c r="C42" s="1"/>
      <c r="D42" s="33">
        <f>SUM(D8,D10,D12,D14,D16,D18,D20,D22,D24,D26,D28,D30,D32,D34,D36,D38,D40)</f>
        <v>225148254.09</v>
      </c>
      <c r="E42" s="9"/>
      <c r="F42" s="1"/>
      <c r="G42" s="26"/>
      <c r="H42" s="26"/>
      <c r="I42" s="33">
        <f>SUM(I8,I10,I12,I14,I16,I18,I20,I22,I24,I26,I28,I30,I32,I34,I36,I38,I40)</f>
        <v>127963049.67</v>
      </c>
      <c r="J42" s="26"/>
      <c r="K42" s="33">
        <f>SUM(K8,K10,K12,K14,K16,K18,K20,K22,K24,K26,K28,K30,K32,K34,K36,K38,K40)</f>
        <v>90538493.299999997</v>
      </c>
      <c r="L42" s="1"/>
      <c r="M42" s="33">
        <f>SUM(M8,M10,M12,M14,M16,M18,M20,M22,M24,M26,M28,M30,M32,M34,M36,M38,M40)</f>
        <v>173654.38</v>
      </c>
      <c r="N42" s="12"/>
      <c r="O42" s="33">
        <f>SUM(O8,O10,O12,O14,O16,O18,O20,O22,O24,O26,O28,O30,O32,O34,O36,O38,O40)</f>
        <v>4211378.58</v>
      </c>
      <c r="P42" s="12"/>
      <c r="Q42" s="33">
        <f>SUM(Q8,Q10,Q12,Q14,Q16,Q18,Q20,Q22,Q24,Q26,Q28,Q30,Q32,Q34,Q36,Q38,Q40)</f>
        <v>481165.35</v>
      </c>
      <c r="R42" s="12"/>
      <c r="S42" s="33">
        <f>SUM(S8,S10,S12,S14,S16,S18,S20,S22,S24,S26,S28,S30,S32,S34,S36,S38,S40)</f>
        <v>1030582.89</v>
      </c>
      <c r="T42" s="40"/>
      <c r="U42" s="33">
        <f>SUM(U8,U10,U12,U14,U16,U18,U20,U22,U24,U26,U28,U30,U32,U34,U36,U38,U40)</f>
        <v>245000</v>
      </c>
      <c r="V42" s="12"/>
      <c r="W42" s="33">
        <f>SUM(W8,W10,W12,W14,W16,W18,W20,W22,W24,W26,W28,W30,W32,W34,W36,W38,W40)</f>
        <v>169156</v>
      </c>
      <c r="X42" s="12"/>
      <c r="Y42" s="33">
        <f>SUM(Y8,Y10,Y12,Y14,Y16,Y18,Y20,Y22,Y24,Y26,Y28,Y30,Y32,Y34,Y36,Y38,Y40)</f>
        <v>257824.66</v>
      </c>
      <c r="Z42" s="12"/>
      <c r="AA42" s="33">
        <f>SUM(AA8,AA10,AA12,AA14,AA16,AA18,AA20,AA22,AA24,AA26,AA28,AA30,AA32,AA34,AA36,AA38,AA40)</f>
        <v>77949.259999999995</v>
      </c>
      <c r="AB42" s="12"/>
      <c r="AC42" s="33">
        <f>SUM(AC8,AC10,AC12,AC14,AC16,AC18,AC20,AC22,AC24,AC26,AC28,AC30,AC32,AC34,AC36,AC38,AC40)</f>
        <v>0</v>
      </c>
      <c r="AD42" s="1"/>
      <c r="AE42" s="1"/>
      <c r="AF42" s="36"/>
    </row>
    <row r="43" spans="1:32" ht="4.5" customHeight="1" thickBot="1" x14ac:dyDescent="0.25">
      <c r="A43" s="13"/>
      <c r="B43" s="14"/>
      <c r="C43" s="14"/>
      <c r="D43" s="34"/>
      <c r="E43" s="16"/>
      <c r="F43" s="1"/>
      <c r="G43" s="26"/>
      <c r="H43" s="34"/>
      <c r="I43" s="34"/>
      <c r="J43" s="34"/>
      <c r="K43" s="34"/>
      <c r="L43" s="15"/>
      <c r="M43" s="15"/>
      <c r="N43" s="15"/>
      <c r="O43" s="15"/>
      <c r="P43" s="15"/>
      <c r="Q43" s="15"/>
      <c r="R43" s="15"/>
      <c r="S43" s="34"/>
      <c r="T43" s="15"/>
      <c r="U43" s="34"/>
      <c r="V43" s="15"/>
      <c r="W43" s="15"/>
      <c r="X43" s="15"/>
      <c r="Y43" s="15"/>
      <c r="Z43" s="15"/>
      <c r="AA43" s="15"/>
      <c r="AB43" s="15"/>
      <c r="AC43" s="34"/>
      <c r="AD43" s="14"/>
      <c r="AE43" s="1"/>
    </row>
    <row r="44" spans="1:32" ht="7.5" customHeight="1" x14ac:dyDescent="0.2">
      <c r="A44" s="1"/>
      <c r="B44" s="1"/>
      <c r="C44" s="1"/>
      <c r="D44" s="26"/>
      <c r="E44" s="1"/>
      <c r="F44" s="1"/>
      <c r="G44" s="26"/>
      <c r="H44" s="26"/>
      <c r="I44" s="26"/>
      <c r="J44" s="26"/>
      <c r="K44" s="26"/>
      <c r="L44" s="1"/>
      <c r="M44" s="1"/>
      <c r="N44" s="1"/>
      <c r="O44" s="1"/>
      <c r="P44" s="1"/>
      <c r="Q44" s="1"/>
      <c r="R44" s="1"/>
      <c r="S44" s="26"/>
      <c r="T44" s="1"/>
      <c r="U44" s="1"/>
      <c r="V44" s="1"/>
      <c r="W44" s="26"/>
      <c r="X44" s="1"/>
      <c r="Y44" s="26"/>
      <c r="Z44" s="1"/>
      <c r="AA44" s="1"/>
      <c r="AB44" s="1"/>
      <c r="AC44" s="1"/>
      <c r="AD44" s="1"/>
      <c r="AE44" s="1"/>
    </row>
    <row r="45" spans="1:32" ht="8.25" customHeight="1" thickBot="1" x14ac:dyDescent="0.25">
      <c r="A45" s="1"/>
      <c r="B45" s="1"/>
      <c r="C45" s="1"/>
      <c r="D45" s="26"/>
      <c r="E45" s="1"/>
      <c r="F45" s="1"/>
      <c r="G45" s="26"/>
      <c r="H45" s="2"/>
      <c r="I45" s="2"/>
      <c r="J45" s="2"/>
      <c r="K45" s="2"/>
      <c r="S45" s="2"/>
      <c r="W45" s="2"/>
      <c r="Y45" s="2"/>
    </row>
    <row r="46" spans="1:32" ht="3.75" customHeight="1" x14ac:dyDescent="0.2">
      <c r="A46" s="3"/>
      <c r="B46" s="4"/>
      <c r="C46" s="4"/>
      <c r="D46" s="27"/>
      <c r="E46" s="5"/>
      <c r="F46" s="1"/>
      <c r="G46" s="26"/>
      <c r="H46" s="2"/>
      <c r="I46" s="2"/>
      <c r="J46" s="2"/>
      <c r="K46" s="2"/>
      <c r="S46" s="2"/>
      <c r="W46" s="2"/>
      <c r="Y46" s="2"/>
    </row>
    <row r="47" spans="1:32" ht="29.25" customHeight="1" x14ac:dyDescent="0.2">
      <c r="A47" s="6" t="s">
        <v>5</v>
      </c>
      <c r="B47" s="1"/>
      <c r="C47" s="1"/>
      <c r="D47" s="28" t="s">
        <v>4</v>
      </c>
      <c r="E47" s="9"/>
      <c r="F47" s="1"/>
      <c r="G47" s="26"/>
      <c r="H47" s="2"/>
      <c r="I47" s="209"/>
      <c r="J47" s="2"/>
      <c r="K47" s="2"/>
      <c r="S47" s="2"/>
      <c r="W47" s="2"/>
      <c r="Y47" s="2"/>
    </row>
    <row r="48" spans="1:32" ht="2.25" customHeight="1" x14ac:dyDescent="0.2">
      <c r="A48" s="6"/>
      <c r="B48" s="1"/>
      <c r="C48" s="1"/>
      <c r="D48" s="30"/>
      <c r="E48" s="9"/>
      <c r="F48" s="1"/>
      <c r="G48" s="26"/>
      <c r="H48" s="2"/>
      <c r="I48" s="2"/>
      <c r="J48" s="2"/>
      <c r="K48" s="2"/>
      <c r="S48" s="2"/>
      <c r="W48" s="2"/>
      <c r="Y48" s="2"/>
    </row>
    <row r="49" spans="1:25" ht="9" customHeight="1" x14ac:dyDescent="0.2">
      <c r="A49" s="6"/>
      <c r="B49" s="1"/>
      <c r="C49" s="1"/>
      <c r="D49" s="30"/>
      <c r="E49" s="9"/>
      <c r="F49" s="1"/>
      <c r="G49" s="26"/>
      <c r="H49" s="2"/>
      <c r="I49" s="2"/>
      <c r="J49" s="2"/>
      <c r="K49" s="2"/>
      <c r="S49" s="2"/>
      <c r="W49" s="2"/>
      <c r="Y49" s="2"/>
    </row>
    <row r="50" spans="1:25" x14ac:dyDescent="0.2">
      <c r="A50" s="6"/>
      <c r="B50" s="1"/>
      <c r="C50" s="7"/>
      <c r="D50" s="29" t="s">
        <v>0</v>
      </c>
      <c r="E50" s="9"/>
      <c r="F50" s="1"/>
      <c r="G50" s="31"/>
      <c r="H50" s="2"/>
      <c r="I50" s="2"/>
      <c r="J50" s="2"/>
      <c r="K50" s="2"/>
      <c r="S50" s="2"/>
      <c r="W50" s="2"/>
      <c r="Y50" s="2"/>
    </row>
    <row r="51" spans="1:25" x14ac:dyDescent="0.2">
      <c r="A51" s="10"/>
      <c r="B51" s="20"/>
      <c r="C51" s="1"/>
      <c r="D51" s="26"/>
      <c r="E51" s="9"/>
      <c r="F51" s="1"/>
      <c r="G51" s="26"/>
      <c r="H51" s="2"/>
      <c r="I51" s="2"/>
      <c r="J51" s="2"/>
      <c r="K51" s="2"/>
      <c r="S51" s="2"/>
      <c r="W51" s="2"/>
      <c r="Y51" s="2"/>
    </row>
    <row r="52" spans="1:25" ht="28.5" customHeight="1" x14ac:dyDescent="0.25">
      <c r="A52" s="241" t="s">
        <v>20</v>
      </c>
      <c r="B52" s="241"/>
      <c r="C52" s="1"/>
      <c r="D52" s="32">
        <f>I42</f>
        <v>127963049.67</v>
      </c>
      <c r="E52" s="9"/>
      <c r="F52" s="1"/>
      <c r="G52" s="26"/>
      <c r="H52" s="2"/>
      <c r="I52" s="21"/>
      <c r="J52" s="2"/>
      <c r="K52" s="2"/>
      <c r="S52" s="2"/>
      <c r="W52" s="2"/>
      <c r="Y52" s="2"/>
    </row>
    <row r="53" spans="1:25" ht="3" customHeight="1" x14ac:dyDescent="0.2">
      <c r="A53" s="6"/>
      <c r="B53" s="1"/>
      <c r="C53" s="1"/>
      <c r="D53" s="26"/>
      <c r="E53" s="9"/>
      <c r="F53" s="1"/>
      <c r="G53" s="26"/>
      <c r="H53" s="2"/>
      <c r="I53" s="2"/>
      <c r="J53" s="2"/>
      <c r="K53" s="2"/>
      <c r="S53" s="2"/>
      <c r="W53" s="2"/>
      <c r="Y53" s="2"/>
    </row>
    <row r="54" spans="1:25" ht="15" customHeight="1" x14ac:dyDescent="0.25">
      <c r="A54" s="43" t="s">
        <v>21</v>
      </c>
      <c r="B54" s="1"/>
      <c r="C54" s="1"/>
      <c r="D54" s="32">
        <f>K42</f>
        <v>90538493.299999997</v>
      </c>
      <c r="E54" s="9"/>
      <c r="F54" s="1"/>
      <c r="G54" s="26"/>
      <c r="H54" s="2"/>
      <c r="I54" s="21"/>
      <c r="J54" s="2"/>
      <c r="K54" s="2"/>
      <c r="S54" s="2"/>
      <c r="W54" s="2"/>
      <c r="Y54" s="2"/>
    </row>
    <row r="55" spans="1:25" ht="3" customHeight="1" x14ac:dyDescent="0.2">
      <c r="A55" s="6"/>
      <c r="B55" s="1"/>
      <c r="C55" s="1"/>
      <c r="D55" s="26"/>
      <c r="E55" s="9"/>
      <c r="F55" s="1"/>
      <c r="G55" s="26"/>
      <c r="H55" s="2"/>
      <c r="I55" s="2"/>
      <c r="J55" s="2"/>
      <c r="K55" s="2"/>
      <c r="S55" s="2"/>
      <c r="W55" s="2"/>
      <c r="Y55" s="2"/>
    </row>
    <row r="56" spans="1:25" ht="15" customHeight="1" x14ac:dyDescent="0.25">
      <c r="A56" s="75" t="s">
        <v>39</v>
      </c>
      <c r="B56" s="1"/>
      <c r="C56" s="1"/>
      <c r="D56" s="32">
        <f>M42</f>
        <v>173654.38</v>
      </c>
      <c r="E56" s="9"/>
      <c r="F56" s="1"/>
      <c r="G56" s="26"/>
      <c r="H56" s="2"/>
      <c r="I56" s="22"/>
      <c r="J56" s="2"/>
      <c r="K56" s="2"/>
      <c r="S56" s="2"/>
      <c r="W56" s="2"/>
      <c r="Y56" s="2"/>
    </row>
    <row r="57" spans="1:25" ht="3" customHeight="1" x14ac:dyDescent="0.2">
      <c r="A57" s="41"/>
      <c r="B57" s="1"/>
      <c r="C57" s="1"/>
      <c r="D57" s="26"/>
      <c r="E57" s="9"/>
      <c r="F57" s="1"/>
      <c r="G57" s="26"/>
      <c r="H57" s="2"/>
      <c r="I57" s="2"/>
      <c r="J57" s="2"/>
      <c r="K57" s="2"/>
      <c r="S57" s="2"/>
      <c r="W57" s="2"/>
      <c r="Y57" s="2"/>
    </row>
    <row r="58" spans="1:25" ht="29.25" customHeight="1" x14ac:dyDescent="0.25">
      <c r="A58" s="241" t="s">
        <v>84</v>
      </c>
      <c r="B58" s="241"/>
      <c r="C58" s="1"/>
      <c r="D58" s="32">
        <f>Q42</f>
        <v>481165.35</v>
      </c>
      <c r="E58" s="9"/>
      <c r="F58" s="1"/>
      <c r="G58" s="26"/>
      <c r="H58" s="2"/>
      <c r="I58" s="21"/>
      <c r="J58" s="2"/>
      <c r="K58" s="2"/>
      <c r="S58" s="2"/>
      <c r="W58" s="2"/>
      <c r="Y58" s="2"/>
    </row>
    <row r="59" spans="1:25" ht="3" customHeight="1" x14ac:dyDescent="0.2">
      <c r="A59" s="6"/>
      <c r="B59" s="1"/>
      <c r="C59" s="1"/>
      <c r="D59" s="26"/>
      <c r="E59" s="9"/>
      <c r="F59" s="1"/>
      <c r="G59" s="26"/>
      <c r="H59" s="2"/>
      <c r="I59" s="2"/>
      <c r="J59" s="2"/>
      <c r="K59" s="2"/>
      <c r="S59" s="2"/>
      <c r="W59" s="2"/>
      <c r="Y59" s="2"/>
    </row>
    <row r="60" spans="1:25" ht="28.5" customHeight="1" x14ac:dyDescent="0.25">
      <c r="A60" s="241" t="s">
        <v>22</v>
      </c>
      <c r="B60" s="241"/>
      <c r="C60" s="1"/>
      <c r="D60" s="32">
        <f>O42</f>
        <v>4211378.58</v>
      </c>
      <c r="E60" s="9"/>
      <c r="F60" s="1"/>
      <c r="G60" s="26"/>
      <c r="H60" s="2"/>
      <c r="I60" s="22"/>
      <c r="J60" s="2"/>
      <c r="K60" s="2"/>
      <c r="S60" s="2"/>
      <c r="W60" s="2"/>
      <c r="Y60" s="2"/>
    </row>
    <row r="61" spans="1:25" ht="3" customHeight="1" x14ac:dyDescent="0.2">
      <c r="A61" s="6"/>
      <c r="B61" s="1"/>
      <c r="C61" s="1"/>
      <c r="D61" s="26"/>
      <c r="E61" s="9"/>
      <c r="F61" s="1"/>
      <c r="G61" s="26"/>
      <c r="H61" s="2"/>
      <c r="I61" s="2"/>
      <c r="J61" s="2"/>
      <c r="K61" s="2"/>
      <c r="S61" s="2"/>
      <c r="W61" s="2"/>
      <c r="Y61" s="2"/>
    </row>
    <row r="62" spans="1:25" ht="15" customHeight="1" x14ac:dyDescent="0.25">
      <c r="A62" s="241" t="s">
        <v>112</v>
      </c>
      <c r="B62" s="241"/>
      <c r="C62" s="1"/>
      <c r="D62" s="32">
        <f>W42</f>
        <v>169156</v>
      </c>
      <c r="E62" s="9"/>
      <c r="F62" s="1"/>
      <c r="G62" s="26"/>
      <c r="H62" s="2"/>
      <c r="I62" s="22"/>
      <c r="J62" s="2"/>
      <c r="K62" s="2"/>
      <c r="S62" s="2"/>
      <c r="W62" s="2"/>
      <c r="Y62" s="2"/>
    </row>
    <row r="63" spans="1:25" ht="3" customHeight="1" x14ac:dyDescent="0.2">
      <c r="A63" s="6"/>
      <c r="B63" s="1"/>
      <c r="C63" s="1"/>
      <c r="D63" s="26"/>
      <c r="E63" s="9"/>
      <c r="F63" s="1"/>
      <c r="G63" s="26"/>
      <c r="H63" s="2"/>
      <c r="I63" s="2"/>
      <c r="J63" s="2"/>
      <c r="K63" s="2"/>
      <c r="S63" s="2"/>
      <c r="W63" s="2"/>
      <c r="Y63" s="2"/>
    </row>
    <row r="64" spans="1:25" ht="15" customHeight="1" x14ac:dyDescent="0.25">
      <c r="A64" s="43" t="s">
        <v>23</v>
      </c>
      <c r="B64" s="1"/>
      <c r="C64" s="1"/>
      <c r="D64" s="32">
        <f>S42</f>
        <v>1030582.89</v>
      </c>
      <c r="E64" s="9"/>
      <c r="F64" s="1"/>
      <c r="G64" s="26"/>
      <c r="H64" s="2"/>
      <c r="I64" s="22"/>
      <c r="J64" s="2"/>
      <c r="K64" s="2"/>
      <c r="S64" s="2"/>
      <c r="W64" s="2"/>
      <c r="Y64" s="2"/>
    </row>
    <row r="65" spans="1:31" ht="3" customHeight="1" x14ac:dyDescent="0.2">
      <c r="A65" s="6"/>
      <c r="B65" s="1"/>
      <c r="C65" s="1"/>
      <c r="D65" s="26"/>
      <c r="E65" s="9"/>
      <c r="F65" s="1"/>
      <c r="G65" s="26"/>
      <c r="H65" s="2"/>
      <c r="I65" s="2"/>
      <c r="J65" s="2"/>
      <c r="K65" s="2"/>
      <c r="S65" s="2"/>
      <c r="W65" s="2"/>
      <c r="Y65" s="2"/>
    </row>
    <row r="66" spans="1:31" ht="30" customHeight="1" x14ac:dyDescent="0.25">
      <c r="A66" s="241" t="s">
        <v>259</v>
      </c>
      <c r="B66" s="241"/>
      <c r="C66" s="1"/>
      <c r="D66" s="32">
        <f>U42</f>
        <v>245000</v>
      </c>
      <c r="E66" s="9"/>
      <c r="F66" s="1"/>
      <c r="G66" s="26"/>
      <c r="H66" s="2"/>
      <c r="I66" s="22"/>
      <c r="J66" s="2"/>
      <c r="K66" s="22"/>
      <c r="S66" s="2"/>
      <c r="W66" s="2"/>
      <c r="Y66" s="2"/>
    </row>
    <row r="67" spans="1:31" ht="3" customHeight="1" x14ac:dyDescent="0.2">
      <c r="A67" s="6"/>
      <c r="B67" s="1"/>
      <c r="C67" s="1"/>
      <c r="D67" s="26"/>
      <c r="E67" s="9"/>
      <c r="F67" s="1"/>
      <c r="G67" s="26"/>
      <c r="H67" s="2"/>
      <c r="I67" s="2"/>
      <c r="J67" s="2"/>
      <c r="K67" s="2"/>
      <c r="S67" s="2"/>
      <c r="W67" s="2"/>
      <c r="Y67" s="2"/>
    </row>
    <row r="68" spans="1:31" ht="30" customHeight="1" x14ac:dyDescent="0.25">
      <c r="A68" s="241" t="s">
        <v>40</v>
      </c>
      <c r="B68" s="241"/>
      <c r="C68" s="1"/>
      <c r="D68" s="32">
        <f>Y42</f>
        <v>257824.66</v>
      </c>
      <c r="E68" s="9"/>
      <c r="F68" s="1"/>
      <c r="G68" s="26"/>
      <c r="H68" s="2"/>
      <c r="I68" s="22"/>
      <c r="J68" s="2"/>
      <c r="K68" s="22"/>
      <c r="S68" s="2"/>
      <c r="W68" s="2"/>
      <c r="Y68" s="2"/>
    </row>
    <row r="69" spans="1:31" ht="3" customHeight="1" x14ac:dyDescent="0.2">
      <c r="A69" s="6"/>
      <c r="B69" s="1"/>
      <c r="C69" s="1"/>
      <c r="D69" s="26"/>
      <c r="E69" s="9"/>
      <c r="F69" s="1"/>
      <c r="G69" s="26"/>
      <c r="H69" s="2"/>
      <c r="I69" s="2"/>
      <c r="J69" s="2"/>
      <c r="K69" s="2"/>
      <c r="S69" s="2"/>
      <c r="W69" s="2"/>
      <c r="Y69" s="2"/>
    </row>
    <row r="70" spans="1:31" ht="30" customHeight="1" x14ac:dyDescent="0.25">
      <c r="A70" s="241" t="s">
        <v>93</v>
      </c>
      <c r="B70" s="241"/>
      <c r="C70" s="1"/>
      <c r="D70" s="32">
        <f>AA42</f>
        <v>77949.259999999995</v>
      </c>
      <c r="E70" s="9"/>
      <c r="F70" s="1"/>
      <c r="G70" s="26"/>
      <c r="H70" s="2"/>
      <c r="I70" s="22"/>
      <c r="J70" s="2"/>
      <c r="K70" s="22"/>
      <c r="S70" s="2"/>
      <c r="W70" s="2"/>
      <c r="Y70" s="2"/>
    </row>
    <row r="71" spans="1:31" ht="3" customHeight="1" x14ac:dyDescent="0.2">
      <c r="A71" s="6"/>
      <c r="B71" s="1"/>
      <c r="C71" s="1"/>
      <c r="D71" s="26"/>
      <c r="E71" s="9"/>
      <c r="F71" s="1"/>
      <c r="G71" s="26"/>
      <c r="H71" s="2"/>
      <c r="I71" s="2"/>
      <c r="J71" s="2"/>
      <c r="K71" s="2"/>
      <c r="S71" s="2"/>
      <c r="W71" s="2"/>
      <c r="Y71" s="2"/>
    </row>
    <row r="72" spans="1:31" ht="15" customHeight="1" x14ac:dyDescent="0.2">
      <c r="A72" s="6"/>
      <c r="B72" s="1"/>
      <c r="C72" s="1"/>
      <c r="D72" s="33">
        <f>SUM(D52,D54,D58,D60,D62,D64,D66,D56,D68,D70)</f>
        <v>225148254.08999997</v>
      </c>
      <c r="E72" s="9"/>
      <c r="F72" s="1"/>
      <c r="G72" s="26"/>
      <c r="H72" s="2"/>
      <c r="I72" s="2"/>
      <c r="J72" s="2"/>
      <c r="K72" s="2"/>
      <c r="S72" s="2"/>
      <c r="W72" s="2"/>
      <c r="Y72" s="2"/>
    </row>
    <row r="73" spans="1:31" ht="4.5" customHeight="1" thickBot="1" x14ac:dyDescent="0.25">
      <c r="A73" s="13"/>
      <c r="B73" s="14"/>
      <c r="C73" s="14"/>
      <c r="D73" s="34"/>
      <c r="E73" s="16"/>
      <c r="F73" s="1"/>
      <c r="G73" s="26"/>
      <c r="H73" s="2"/>
      <c r="I73" s="2"/>
      <c r="J73" s="2"/>
      <c r="K73" s="2"/>
      <c r="S73" s="2"/>
      <c r="W73" s="2"/>
      <c r="Y73" s="2"/>
    </row>
    <row r="74" spans="1:31" ht="7.5" customHeight="1" x14ac:dyDescent="0.2">
      <c r="A74" s="1"/>
      <c r="B74" s="1"/>
      <c r="C74" s="1"/>
      <c r="D74" s="26"/>
      <c r="E74" s="1"/>
      <c r="F74" s="1"/>
      <c r="G74" s="26"/>
      <c r="H74" s="26"/>
      <c r="I74" s="26"/>
      <c r="J74" s="26"/>
      <c r="K74" s="26"/>
      <c r="L74" s="1"/>
      <c r="M74" s="1"/>
      <c r="N74" s="1"/>
      <c r="O74" s="1"/>
      <c r="P74" s="1"/>
      <c r="Q74" s="1"/>
      <c r="R74" s="1"/>
      <c r="S74" s="26"/>
      <c r="T74" s="1"/>
      <c r="U74" s="1"/>
      <c r="V74" s="1"/>
      <c r="W74" s="2"/>
      <c r="Y74" s="26"/>
      <c r="Z74" s="1"/>
      <c r="AA74" s="1"/>
      <c r="AB74" s="1"/>
      <c r="AC74" s="1"/>
      <c r="AD74" s="1"/>
      <c r="AE74" s="1"/>
    </row>
    <row r="75" spans="1:31" x14ac:dyDescent="0.2">
      <c r="W75" s="2"/>
    </row>
    <row r="76" spans="1:31" x14ac:dyDescent="0.2">
      <c r="B76" s="22"/>
      <c r="W76" s="26"/>
      <c r="X76" s="1"/>
    </row>
  </sheetData>
  <mergeCells count="13">
    <mergeCell ref="A70:B70"/>
    <mergeCell ref="I3:I4"/>
    <mergeCell ref="Q3:Q4"/>
    <mergeCell ref="T3:T4"/>
    <mergeCell ref="AE3:AE4"/>
    <mergeCell ref="O3:O4"/>
    <mergeCell ref="A68:B68"/>
    <mergeCell ref="A60:B60"/>
    <mergeCell ref="A24:B24"/>
    <mergeCell ref="A52:B52"/>
    <mergeCell ref="A58:B58"/>
    <mergeCell ref="A66:B66"/>
    <mergeCell ref="A62:B62"/>
  </mergeCells>
  <pageMargins left="0" right="0" top="0.78740157480314965" bottom="0.78740157480314965" header="0.31496062992125984" footer="0.31496062992125984"/>
  <pageSetup paperSize="9" scale="8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6F411-88EC-4035-9381-33F5C758C8D3}">
  <sheetPr>
    <tabColor theme="3" tint="0.39997558519241921"/>
  </sheetPr>
  <dimension ref="A1:AE53"/>
  <sheetViews>
    <sheetView workbookViewId="0">
      <selection activeCell="R46" sqref="R46"/>
    </sheetView>
  </sheetViews>
  <sheetFormatPr baseColWidth="10" defaultColWidth="11.42578125" defaultRowHeight="12.75" x14ac:dyDescent="0.2"/>
  <cols>
    <col min="1" max="1" width="2.85546875" style="2" customWidth="1"/>
    <col min="2" max="2" width="40.5703125" style="2" customWidth="1"/>
    <col min="3" max="3" width="0.85546875" style="2" customWidth="1"/>
    <col min="4" max="4" width="18.7109375" style="36" customWidth="1"/>
    <col min="5" max="5" width="0.85546875" style="2" customWidth="1"/>
    <col min="6" max="6" width="16.7109375" style="36" customWidth="1"/>
    <col min="7" max="7" width="0.85546875" style="2" customWidth="1"/>
    <col min="8" max="8" width="17.5703125" style="36" customWidth="1"/>
    <col min="9" max="9" width="0.85546875" style="2" customWidth="1"/>
    <col min="10" max="10" width="16.7109375" style="36" customWidth="1"/>
    <col min="11" max="11" width="0.85546875" style="2" customWidth="1"/>
    <col min="12" max="12" width="16.7109375" style="36" customWidth="1"/>
    <col min="13" max="13" width="0.85546875" style="2" customWidth="1"/>
    <col min="14" max="14" width="23.7109375" style="36" customWidth="1"/>
    <col min="15" max="15" width="1.85546875" style="36" customWidth="1"/>
    <col min="16" max="16" width="16.7109375" style="36" customWidth="1"/>
    <col min="17" max="17" width="0.85546875" style="36" customWidth="1"/>
    <col min="18" max="18" width="13.85546875" style="36" customWidth="1"/>
    <col min="19" max="19" width="0.85546875" style="2" customWidth="1"/>
    <col min="20" max="20" width="10.7109375" style="2" customWidth="1"/>
    <col min="21" max="22" width="0.85546875" style="2" customWidth="1"/>
    <col min="23" max="23" width="15.7109375" style="36" customWidth="1"/>
    <col min="24" max="25" width="0.85546875" style="36" customWidth="1"/>
    <col min="26" max="26" width="12.7109375" style="36" customWidth="1"/>
    <col min="27" max="27" width="0.85546875" style="2" customWidth="1"/>
    <col min="28" max="28" width="10.7109375" style="2" customWidth="1"/>
    <col min="29" max="29" width="0.7109375" style="2" customWidth="1"/>
    <col min="30" max="30" width="1.7109375" style="2" customWidth="1"/>
    <col min="31" max="16384" width="11.42578125" style="2"/>
  </cols>
  <sheetData>
    <row r="1" spans="1:26" ht="8.25" customHeight="1" thickBot="1" x14ac:dyDescent="0.25">
      <c r="A1" s="1"/>
      <c r="B1" s="1"/>
      <c r="C1" s="1"/>
      <c r="D1" s="26"/>
      <c r="E1" s="1"/>
      <c r="F1" s="26"/>
      <c r="G1" s="1"/>
      <c r="H1" s="26"/>
      <c r="I1" s="1"/>
      <c r="J1" s="26"/>
      <c r="K1" s="1"/>
      <c r="L1" s="26"/>
      <c r="M1" s="1"/>
      <c r="N1" s="26"/>
      <c r="O1" s="2"/>
      <c r="P1" s="2"/>
      <c r="Q1" s="2"/>
      <c r="R1" s="2"/>
      <c r="W1" s="2"/>
      <c r="X1" s="2"/>
      <c r="Y1" s="2"/>
      <c r="Z1" s="2"/>
    </row>
    <row r="2" spans="1:26" ht="3.75" customHeight="1" x14ac:dyDescent="0.2">
      <c r="A2" s="3"/>
      <c r="B2" s="4"/>
      <c r="C2" s="4"/>
      <c r="D2" s="27"/>
      <c r="E2" s="4"/>
      <c r="F2" s="27"/>
      <c r="G2" s="4"/>
      <c r="H2" s="27"/>
      <c r="I2" s="4"/>
      <c r="J2" s="27"/>
      <c r="K2" s="4"/>
      <c r="L2" s="27"/>
      <c r="M2" s="4"/>
      <c r="N2" s="27"/>
      <c r="O2" s="2"/>
      <c r="P2" s="2"/>
      <c r="Q2" s="2"/>
      <c r="R2" s="2"/>
      <c r="W2" s="2"/>
      <c r="X2" s="2"/>
      <c r="Y2" s="2"/>
      <c r="Z2" s="2"/>
    </row>
    <row r="3" spans="1:26" ht="43.5" customHeight="1" x14ac:dyDescent="0.25">
      <c r="A3" s="134" t="s">
        <v>125</v>
      </c>
      <c r="B3" s="1"/>
      <c r="C3" s="1"/>
      <c r="D3" s="228" t="s">
        <v>170</v>
      </c>
      <c r="E3" s="1"/>
      <c r="F3" s="160" t="s">
        <v>169</v>
      </c>
      <c r="G3" s="160"/>
      <c r="H3" s="160"/>
      <c r="I3" s="160"/>
      <c r="J3" s="160"/>
      <c r="K3" s="160"/>
      <c r="L3" s="160"/>
      <c r="M3" s="160"/>
      <c r="N3" s="160"/>
      <c r="O3" s="2"/>
      <c r="P3" s="2"/>
      <c r="Q3" s="2"/>
      <c r="R3" s="2"/>
      <c r="W3" s="2"/>
      <c r="X3" s="2"/>
      <c r="Y3" s="2"/>
      <c r="Z3" s="2"/>
    </row>
    <row r="4" spans="1:26" ht="2.25" customHeight="1" x14ac:dyDescent="0.2">
      <c r="A4" s="6"/>
      <c r="B4" s="1"/>
      <c r="C4" s="1"/>
      <c r="D4" s="31"/>
      <c r="E4" s="1"/>
      <c r="F4" s="26"/>
      <c r="G4" s="1"/>
      <c r="H4" s="26"/>
      <c r="I4" s="1"/>
      <c r="J4" s="26"/>
      <c r="K4" s="1"/>
      <c r="L4" s="26"/>
      <c r="M4" s="1"/>
      <c r="N4" s="26"/>
      <c r="O4" s="2"/>
      <c r="P4" s="2"/>
      <c r="Q4" s="2"/>
      <c r="R4" s="2"/>
      <c r="W4" s="2"/>
      <c r="X4" s="2"/>
      <c r="Y4" s="2"/>
      <c r="Z4" s="2"/>
    </row>
    <row r="5" spans="1:26" ht="40.5" customHeight="1" x14ac:dyDescent="0.2">
      <c r="B5" s="1"/>
      <c r="C5" s="1"/>
      <c r="D5" s="161" t="s">
        <v>258</v>
      </c>
      <c r="E5" s="1"/>
      <c r="F5" s="28" t="s">
        <v>126</v>
      </c>
      <c r="G5" s="1"/>
      <c r="H5" s="28" t="s">
        <v>127</v>
      </c>
      <c r="I5" s="1"/>
      <c r="J5" s="28" t="s">
        <v>140</v>
      </c>
      <c r="K5" s="1"/>
      <c r="L5" s="28" t="s">
        <v>128</v>
      </c>
      <c r="M5" s="1"/>
      <c r="N5" s="28" t="s">
        <v>133</v>
      </c>
      <c r="O5" s="2"/>
      <c r="P5" s="2"/>
      <c r="Q5" s="2"/>
      <c r="R5" s="2"/>
      <c r="W5" s="2"/>
      <c r="X5" s="2"/>
      <c r="Y5" s="2"/>
      <c r="Z5" s="2"/>
    </row>
    <row r="6" spans="1:26" ht="2.25" customHeight="1" x14ac:dyDescent="0.2">
      <c r="A6" s="6"/>
      <c r="B6" s="1"/>
      <c r="C6" s="1"/>
      <c r="D6" s="30"/>
      <c r="E6" s="1"/>
      <c r="F6" s="30"/>
      <c r="G6" s="1"/>
      <c r="H6" s="30"/>
      <c r="I6" s="1"/>
      <c r="J6" s="30"/>
      <c r="K6" s="1"/>
      <c r="L6" s="30"/>
      <c r="M6" s="1"/>
      <c r="N6" s="30"/>
      <c r="O6" s="2"/>
      <c r="P6" s="2"/>
      <c r="Q6" s="2"/>
      <c r="R6" s="2"/>
      <c r="W6" s="2"/>
      <c r="X6" s="2"/>
      <c r="Y6" s="2"/>
      <c r="Z6" s="2"/>
    </row>
    <row r="7" spans="1:26" ht="4.5" customHeight="1" x14ac:dyDescent="0.2">
      <c r="A7" s="6"/>
      <c r="B7" s="1"/>
      <c r="C7" s="1"/>
      <c r="D7" s="30"/>
      <c r="E7" s="1"/>
      <c r="F7" s="30"/>
      <c r="G7" s="1"/>
      <c r="H7" s="30"/>
      <c r="I7" s="1"/>
      <c r="J7" s="30"/>
      <c r="K7" s="1"/>
      <c r="L7" s="30"/>
      <c r="M7" s="1"/>
      <c r="N7" s="30"/>
      <c r="O7" s="2"/>
      <c r="P7" s="2"/>
      <c r="Q7" s="2"/>
      <c r="R7" s="2"/>
      <c r="W7" s="2"/>
      <c r="X7" s="2"/>
      <c r="Y7" s="2"/>
      <c r="Z7" s="2"/>
    </row>
    <row r="8" spans="1:26" ht="4.5" customHeight="1" x14ac:dyDescent="0.2">
      <c r="A8" s="6"/>
      <c r="B8" s="1"/>
      <c r="C8" s="7"/>
      <c r="D8" s="29"/>
      <c r="E8" s="7"/>
      <c r="F8" s="29"/>
      <c r="G8" s="7"/>
      <c r="H8" s="29"/>
      <c r="I8" s="7"/>
      <c r="J8" s="29"/>
      <c r="K8" s="7"/>
      <c r="L8" s="29"/>
      <c r="M8" s="7"/>
      <c r="N8" s="29"/>
      <c r="O8" s="2"/>
      <c r="P8" s="2"/>
      <c r="Q8" s="2"/>
      <c r="R8" s="2"/>
      <c r="W8" s="2"/>
      <c r="X8" s="2"/>
      <c r="Y8" s="2"/>
      <c r="Z8" s="2"/>
    </row>
    <row r="9" spans="1:26" x14ac:dyDescent="0.2">
      <c r="A9" s="10"/>
      <c r="B9" s="20"/>
      <c r="C9" s="1"/>
      <c r="D9" s="26"/>
      <c r="E9" s="1"/>
      <c r="F9" s="26"/>
      <c r="G9" s="1"/>
      <c r="H9" s="26"/>
      <c r="I9" s="1"/>
      <c r="J9" s="26"/>
      <c r="K9" s="1"/>
      <c r="L9" s="26"/>
      <c r="M9" s="1"/>
      <c r="N9" s="26"/>
      <c r="O9" s="2"/>
      <c r="P9" s="2"/>
      <c r="Q9" s="2"/>
      <c r="R9" s="2"/>
      <c r="W9" s="2"/>
      <c r="X9" s="2"/>
      <c r="Y9" s="2"/>
      <c r="Z9" s="2"/>
    </row>
    <row r="10" spans="1:26" ht="15" customHeight="1" x14ac:dyDescent="0.25">
      <c r="A10" s="42" t="s">
        <v>7</v>
      </c>
      <c r="B10" s="1"/>
      <c r="C10" s="1"/>
      <c r="D10" s="139"/>
      <c r="E10" s="1"/>
      <c r="F10" s="139" t="s">
        <v>131</v>
      </c>
      <c r="G10" s="1"/>
      <c r="H10" s="140" t="s">
        <v>131</v>
      </c>
      <c r="I10" s="1"/>
      <c r="J10" s="139" t="s">
        <v>132</v>
      </c>
      <c r="K10" s="1"/>
      <c r="L10" s="139" t="s">
        <v>65</v>
      </c>
      <c r="M10" s="1"/>
      <c r="N10" s="142"/>
      <c r="O10" s="2"/>
      <c r="P10" s="2"/>
      <c r="Q10" s="2"/>
      <c r="R10" s="2"/>
      <c r="W10" s="2"/>
      <c r="X10" s="2"/>
      <c r="Y10" s="2"/>
      <c r="Z10" s="2"/>
    </row>
    <row r="11" spans="1:26" ht="4.5" customHeight="1" x14ac:dyDescent="0.2">
      <c r="A11" s="6"/>
      <c r="B11" s="1"/>
      <c r="C11" s="1"/>
      <c r="D11" s="38"/>
      <c r="E11" s="1"/>
      <c r="F11" s="38"/>
      <c r="G11" s="1"/>
      <c r="H11" s="38"/>
      <c r="I11" s="1"/>
      <c r="J11" s="38"/>
      <c r="K11" s="1"/>
      <c r="L11" s="38"/>
      <c r="M11" s="1"/>
      <c r="N11" s="38"/>
      <c r="O11" s="2"/>
      <c r="P11" s="2"/>
      <c r="Q11" s="2"/>
      <c r="R11" s="2"/>
      <c r="W11" s="2"/>
      <c r="X11" s="2"/>
      <c r="Y11" s="2"/>
      <c r="Z11" s="2"/>
    </row>
    <row r="12" spans="1:26" ht="15" customHeight="1" x14ac:dyDescent="0.25">
      <c r="A12" s="42" t="s">
        <v>16</v>
      </c>
      <c r="B12" s="1"/>
      <c r="C12" s="1"/>
      <c r="D12" s="139"/>
      <c r="E12" s="1"/>
      <c r="F12" s="139" t="s">
        <v>131</v>
      </c>
      <c r="G12" s="1"/>
      <c r="H12" s="140" t="s">
        <v>131</v>
      </c>
      <c r="I12" s="1"/>
      <c r="J12" s="139" t="s">
        <v>132</v>
      </c>
      <c r="K12" s="1"/>
      <c r="L12" s="139" t="s">
        <v>132</v>
      </c>
      <c r="M12" s="1"/>
      <c r="N12" s="39"/>
      <c r="O12" s="2"/>
      <c r="P12" s="2"/>
      <c r="Q12" s="2"/>
      <c r="R12" s="2"/>
      <c r="W12" s="2"/>
      <c r="X12" s="2"/>
      <c r="Y12" s="2"/>
      <c r="Z12" s="2"/>
    </row>
    <row r="13" spans="1:26" ht="4.5" customHeight="1" x14ac:dyDescent="0.2">
      <c r="A13" s="6"/>
      <c r="B13" s="1"/>
      <c r="C13" s="1"/>
      <c r="D13" s="38"/>
      <c r="E13" s="1"/>
      <c r="F13" s="38"/>
      <c r="G13" s="1"/>
      <c r="H13" s="38"/>
      <c r="I13" s="1"/>
      <c r="J13" s="38"/>
      <c r="K13" s="1"/>
      <c r="L13" s="38"/>
      <c r="M13" s="1"/>
      <c r="N13" s="38"/>
      <c r="O13" s="2"/>
      <c r="P13" s="2"/>
      <c r="Q13" s="2"/>
      <c r="R13" s="2"/>
      <c r="W13" s="2"/>
      <c r="X13" s="2"/>
      <c r="Y13" s="2"/>
      <c r="Z13" s="2"/>
    </row>
    <row r="14" spans="1:26" ht="15" customHeight="1" x14ac:dyDescent="0.25">
      <c r="A14" t="s">
        <v>166</v>
      </c>
      <c r="B14" s="1"/>
      <c r="C14" s="1"/>
      <c r="D14" s="139"/>
      <c r="E14" s="1"/>
      <c r="F14" s="139" t="s">
        <v>131</v>
      </c>
      <c r="G14" s="1"/>
      <c r="H14" s="139" t="s">
        <v>132</v>
      </c>
      <c r="I14" s="1"/>
      <c r="J14" s="39"/>
      <c r="K14" s="1"/>
      <c r="L14" s="39"/>
      <c r="M14" s="1"/>
      <c r="N14" s="39"/>
      <c r="O14" s="2"/>
      <c r="P14" s="2"/>
      <c r="Q14" s="2"/>
      <c r="R14" s="2"/>
      <c r="W14" s="2"/>
      <c r="X14" s="2"/>
      <c r="Y14" s="2"/>
      <c r="Z14" s="2"/>
    </row>
    <row r="15" spans="1:26" ht="4.5" customHeight="1" x14ac:dyDescent="0.2">
      <c r="A15" s="6"/>
      <c r="B15" s="1"/>
      <c r="C15" s="1"/>
      <c r="D15" s="38"/>
      <c r="E15" s="1"/>
      <c r="F15" s="38"/>
      <c r="G15" s="1"/>
      <c r="H15" s="38"/>
      <c r="I15" s="1"/>
      <c r="J15" s="38"/>
      <c r="K15" s="1"/>
      <c r="L15" s="38"/>
      <c r="M15" s="1"/>
      <c r="N15" s="38"/>
      <c r="O15" s="2"/>
      <c r="P15" s="2"/>
      <c r="Q15" s="2"/>
      <c r="R15" s="2"/>
      <c r="W15" s="2"/>
      <c r="X15" s="2"/>
      <c r="Y15" s="2"/>
      <c r="Z15" s="2"/>
    </row>
    <row r="16" spans="1:26" ht="15" customHeight="1" x14ac:dyDescent="0.25">
      <c r="A16" t="s">
        <v>167</v>
      </c>
      <c r="B16" s="1"/>
      <c r="C16" s="1"/>
      <c r="D16" s="139"/>
      <c r="E16" s="1"/>
      <c r="F16" s="143" t="s">
        <v>131</v>
      </c>
      <c r="G16" s="1"/>
      <c r="H16" s="143" t="s">
        <v>131</v>
      </c>
      <c r="I16" s="1"/>
      <c r="J16" s="139" t="s">
        <v>132</v>
      </c>
      <c r="K16" s="1"/>
      <c r="L16" s="129"/>
      <c r="M16" s="1"/>
      <c r="N16" s="129"/>
      <c r="O16" s="2"/>
      <c r="P16" s="2"/>
      <c r="Q16" s="2"/>
      <c r="R16" s="2"/>
      <c r="W16" s="2"/>
      <c r="X16" s="2"/>
      <c r="Y16" s="2"/>
      <c r="Z16" s="2"/>
    </row>
    <row r="17" spans="1:26" ht="4.5" customHeight="1" x14ac:dyDescent="0.2">
      <c r="A17" s="6"/>
      <c r="B17" s="1"/>
      <c r="C17" s="1"/>
      <c r="D17" s="38"/>
      <c r="E17" s="1"/>
      <c r="F17" s="38"/>
      <c r="G17" s="1"/>
      <c r="H17" s="38"/>
      <c r="I17" s="1"/>
      <c r="J17" s="38"/>
      <c r="K17" s="1"/>
      <c r="L17" s="38"/>
      <c r="M17" s="1"/>
      <c r="N17" s="38"/>
      <c r="O17" s="2"/>
      <c r="P17" s="2"/>
      <c r="Q17" s="2"/>
      <c r="R17" s="2"/>
      <c r="W17" s="2"/>
      <c r="X17" s="2"/>
      <c r="Y17" s="2"/>
      <c r="Z17" s="2"/>
    </row>
    <row r="18" spans="1:26" ht="15" customHeight="1" x14ac:dyDescent="0.25">
      <c r="A18" t="s">
        <v>13</v>
      </c>
      <c r="B18" s="1"/>
      <c r="C18" s="1"/>
      <c r="D18" s="139"/>
      <c r="E18" s="1"/>
      <c r="F18" s="139" t="s">
        <v>131</v>
      </c>
      <c r="G18" s="1"/>
      <c r="H18" s="140" t="s">
        <v>131</v>
      </c>
      <c r="I18" s="1"/>
      <c r="J18" s="139" t="s">
        <v>132</v>
      </c>
      <c r="K18" s="1"/>
      <c r="L18" s="139" t="s">
        <v>132</v>
      </c>
      <c r="M18" s="1"/>
      <c r="N18" s="39"/>
      <c r="O18" s="2"/>
      <c r="P18" s="2"/>
      <c r="Q18" s="2"/>
      <c r="R18" s="2"/>
      <c r="W18" s="2"/>
      <c r="X18" s="2"/>
      <c r="Y18" s="2"/>
      <c r="Z18" s="2"/>
    </row>
    <row r="19" spans="1:26" ht="4.5" customHeight="1" x14ac:dyDescent="0.2">
      <c r="A19" s="6"/>
      <c r="B19" s="1"/>
      <c r="C19" s="1"/>
      <c r="D19" s="38"/>
      <c r="E19" s="1"/>
      <c r="F19" s="38"/>
      <c r="G19" s="1"/>
      <c r="H19" s="38"/>
      <c r="I19" s="1"/>
      <c r="J19" s="38"/>
      <c r="K19" s="1"/>
      <c r="L19" s="38"/>
      <c r="M19" s="1"/>
      <c r="N19" s="38"/>
      <c r="O19" s="2"/>
      <c r="P19" s="2"/>
      <c r="Q19" s="2"/>
      <c r="R19" s="2"/>
      <c r="W19" s="2"/>
      <c r="X19" s="2"/>
      <c r="Y19" s="2"/>
      <c r="Z19" s="2"/>
    </row>
    <row r="20" spans="1:26" ht="15" customHeight="1" x14ac:dyDescent="0.25">
      <c r="A20" t="s">
        <v>124</v>
      </c>
      <c r="B20" s="1"/>
      <c r="C20" s="1"/>
      <c r="D20" s="139"/>
      <c r="E20" s="1"/>
      <c r="F20" s="141" t="s">
        <v>132</v>
      </c>
      <c r="G20" s="1"/>
      <c r="H20" s="39"/>
      <c r="I20" s="1"/>
      <c r="J20" s="39"/>
      <c r="K20" s="1"/>
      <c r="L20" s="39"/>
      <c r="M20" s="1"/>
      <c r="N20" s="39"/>
      <c r="O20" s="2"/>
      <c r="P20" s="2"/>
      <c r="Q20" s="2"/>
      <c r="R20" s="2"/>
      <c r="W20" s="2"/>
      <c r="X20" s="2"/>
      <c r="Y20" s="2"/>
      <c r="Z20" s="2"/>
    </row>
    <row r="21" spans="1:26" ht="4.5" customHeight="1" x14ac:dyDescent="0.2">
      <c r="A21" s="6"/>
      <c r="B21" s="1"/>
      <c r="C21" s="1"/>
      <c r="D21" s="38"/>
      <c r="E21" s="1"/>
      <c r="F21" s="38"/>
      <c r="G21" s="1"/>
      <c r="H21" s="38"/>
      <c r="I21" s="1"/>
      <c r="J21" s="38"/>
      <c r="K21" s="1"/>
      <c r="L21" s="38"/>
      <c r="M21" s="1"/>
      <c r="N21" s="38"/>
      <c r="O21" s="2"/>
      <c r="P21" s="2"/>
      <c r="Q21" s="2"/>
      <c r="R21" s="2"/>
      <c r="W21" s="2"/>
      <c r="X21" s="2"/>
      <c r="Y21" s="2"/>
      <c r="Z21" s="2"/>
    </row>
    <row r="22" spans="1:26" ht="15" customHeight="1" x14ac:dyDescent="0.25">
      <c r="A22" t="s">
        <v>146</v>
      </c>
      <c r="B22" s="1"/>
      <c r="C22" s="1"/>
      <c r="D22" s="139"/>
      <c r="E22" s="1"/>
      <c r="F22" s="139" t="s">
        <v>131</v>
      </c>
      <c r="G22" s="1"/>
      <c r="H22" s="140" t="s">
        <v>131</v>
      </c>
      <c r="I22" s="1"/>
      <c r="J22" s="139" t="s">
        <v>132</v>
      </c>
      <c r="K22" s="1"/>
      <c r="L22" s="39"/>
      <c r="M22" s="1"/>
      <c r="N22" s="39"/>
      <c r="O22" s="2"/>
      <c r="P22" s="2"/>
      <c r="Q22" s="2"/>
      <c r="R22" s="2"/>
      <c r="W22" s="2"/>
      <c r="X22" s="2"/>
      <c r="Y22" s="2"/>
      <c r="Z22" s="2"/>
    </row>
    <row r="23" spans="1:26" ht="4.5" customHeight="1" x14ac:dyDescent="0.2">
      <c r="A23" s="6"/>
      <c r="B23" s="1"/>
      <c r="C23" s="1"/>
      <c r="D23" s="38"/>
      <c r="E23" s="1"/>
      <c r="F23" s="38"/>
      <c r="G23" s="1"/>
      <c r="H23" s="38"/>
      <c r="I23" s="1"/>
      <c r="J23" s="38"/>
      <c r="K23" s="1"/>
      <c r="L23" s="38"/>
      <c r="M23" s="1"/>
      <c r="N23" s="38"/>
      <c r="O23" s="2"/>
      <c r="P23" s="2"/>
      <c r="Q23" s="2"/>
      <c r="R23" s="2"/>
      <c r="W23" s="2"/>
      <c r="X23" s="2"/>
      <c r="Y23" s="2"/>
      <c r="Z23" s="2"/>
    </row>
    <row r="24" spans="1:26" ht="15" customHeight="1" x14ac:dyDescent="0.25">
      <c r="A24" t="s">
        <v>129</v>
      </c>
      <c r="B24" s="1"/>
      <c r="C24" s="1"/>
      <c r="D24" s="139"/>
      <c r="E24" s="1"/>
      <c r="F24" s="139" t="s">
        <v>131</v>
      </c>
      <c r="G24" s="1"/>
      <c r="H24" s="140" t="s">
        <v>131</v>
      </c>
      <c r="I24" s="1"/>
      <c r="J24" s="139" t="s">
        <v>131</v>
      </c>
      <c r="K24" s="1"/>
      <c r="L24" s="139" t="s">
        <v>132</v>
      </c>
      <c r="M24" s="1"/>
      <c r="N24" s="37"/>
      <c r="O24" s="2"/>
      <c r="P24" s="2"/>
      <c r="Q24" s="2"/>
      <c r="R24" s="2"/>
      <c r="W24" s="2"/>
      <c r="X24" s="2"/>
      <c r="Y24" s="2"/>
      <c r="Z24" s="2"/>
    </row>
    <row r="25" spans="1:26" ht="4.5" customHeight="1" x14ac:dyDescent="0.2">
      <c r="A25" s="6"/>
      <c r="B25" s="1"/>
      <c r="C25" s="1"/>
      <c r="D25" s="38"/>
      <c r="E25" s="1"/>
      <c r="F25" s="38"/>
      <c r="G25" s="1"/>
      <c r="H25" s="38"/>
      <c r="I25" s="1"/>
      <c r="J25" s="38"/>
      <c r="K25" s="1"/>
      <c r="L25" s="38"/>
      <c r="M25" s="1"/>
      <c r="N25" s="38"/>
      <c r="O25" s="2"/>
      <c r="P25" s="2"/>
      <c r="Q25" s="2"/>
      <c r="R25" s="2"/>
      <c r="W25" s="2"/>
      <c r="X25" s="2"/>
      <c r="Y25" s="2"/>
      <c r="Z25" s="2"/>
    </row>
    <row r="26" spans="1:26" ht="15" customHeight="1" x14ac:dyDescent="0.25">
      <c r="A26" t="s">
        <v>15</v>
      </c>
      <c r="B26" s="1"/>
      <c r="C26" s="1"/>
      <c r="D26" s="139"/>
      <c r="E26" s="1"/>
      <c r="F26" s="139" t="s">
        <v>131</v>
      </c>
      <c r="G26" s="1"/>
      <c r="H26" s="140" t="s">
        <v>131</v>
      </c>
      <c r="I26" s="1"/>
      <c r="J26" s="139" t="s">
        <v>132</v>
      </c>
      <c r="K26" s="1"/>
      <c r="L26" s="37"/>
      <c r="M26" s="1"/>
      <c r="N26" s="37"/>
      <c r="O26" s="2"/>
      <c r="P26" s="2"/>
      <c r="Q26" s="2"/>
      <c r="R26" s="2"/>
      <c r="W26" s="2"/>
      <c r="X26" s="2"/>
      <c r="Y26" s="2"/>
      <c r="Z26" s="2"/>
    </row>
    <row r="27" spans="1:26" ht="4.5" customHeight="1" x14ac:dyDescent="0.2">
      <c r="A27" s="6"/>
      <c r="B27" s="1"/>
      <c r="C27" s="1"/>
      <c r="D27" s="38"/>
      <c r="E27" s="1"/>
      <c r="F27" s="38"/>
      <c r="G27" s="1"/>
      <c r="H27" s="38"/>
      <c r="I27" s="1"/>
      <c r="J27" s="38"/>
      <c r="K27" s="1"/>
      <c r="L27" s="38"/>
      <c r="M27" s="1"/>
      <c r="N27" s="38"/>
      <c r="O27" s="2"/>
      <c r="P27" s="2"/>
      <c r="Q27" s="2"/>
      <c r="R27" s="2"/>
      <c r="W27" s="2"/>
      <c r="X27" s="2"/>
      <c r="Y27" s="2"/>
      <c r="Z27" s="2"/>
    </row>
    <row r="28" spans="1:26" ht="15" customHeight="1" x14ac:dyDescent="0.25">
      <c r="A28" s="241" t="s">
        <v>119</v>
      </c>
      <c r="B28" s="241"/>
      <c r="C28" s="1"/>
      <c r="D28" s="139"/>
      <c r="E28" s="1"/>
      <c r="F28" s="139" t="s">
        <v>131</v>
      </c>
      <c r="G28" s="1"/>
      <c r="H28" s="139" t="s">
        <v>132</v>
      </c>
      <c r="I28" s="1"/>
      <c r="J28" s="39"/>
      <c r="K28" s="1"/>
      <c r="L28" s="39"/>
      <c r="M28" s="1"/>
      <c r="N28" s="39"/>
      <c r="O28" s="2"/>
      <c r="P28" s="2"/>
      <c r="Q28" s="2"/>
      <c r="R28" s="2"/>
      <c r="W28" s="2"/>
      <c r="X28" s="2"/>
      <c r="Y28" s="2"/>
      <c r="Z28" s="2"/>
    </row>
    <row r="29" spans="1:26" ht="4.5" customHeight="1" x14ac:dyDescent="0.2">
      <c r="A29" s="6"/>
      <c r="B29" s="1"/>
      <c r="C29" s="1"/>
      <c r="D29" s="38"/>
      <c r="E29" s="1"/>
      <c r="F29" s="38"/>
      <c r="G29" s="1"/>
      <c r="H29" s="38"/>
      <c r="I29" s="1"/>
      <c r="J29" s="38"/>
      <c r="K29" s="1"/>
      <c r="L29" s="38"/>
      <c r="M29" s="1"/>
      <c r="N29" s="38"/>
      <c r="O29" s="2"/>
      <c r="P29" s="2"/>
      <c r="Q29" s="2"/>
      <c r="R29" s="2"/>
      <c r="W29" s="2"/>
      <c r="X29" s="2"/>
      <c r="Y29" s="2"/>
      <c r="Z29" s="2"/>
    </row>
    <row r="30" spans="1:26" ht="15" customHeight="1" x14ac:dyDescent="0.25">
      <c r="A30" t="s">
        <v>14</v>
      </c>
      <c r="B30" s="1"/>
      <c r="C30" s="1"/>
      <c r="D30" s="139"/>
      <c r="E30" s="1"/>
      <c r="F30" s="139" t="s">
        <v>131</v>
      </c>
      <c r="G30" s="1"/>
      <c r="H30" s="140" t="s">
        <v>131</v>
      </c>
      <c r="I30" s="1"/>
      <c r="J30" s="139" t="s">
        <v>132</v>
      </c>
      <c r="K30" s="1"/>
      <c r="L30" s="139" t="s">
        <v>65</v>
      </c>
      <c r="M30" s="1"/>
      <c r="N30" s="39"/>
      <c r="O30" s="2"/>
      <c r="P30" s="2"/>
      <c r="Q30" s="2"/>
      <c r="R30" s="2"/>
      <c r="W30" s="2"/>
      <c r="X30" s="2"/>
      <c r="Y30" s="2"/>
      <c r="Z30" s="2"/>
    </row>
    <row r="31" spans="1:26" ht="4.5" customHeight="1" x14ac:dyDescent="0.2">
      <c r="A31" s="6"/>
      <c r="B31" s="1"/>
      <c r="C31" s="1"/>
      <c r="D31" s="38"/>
      <c r="E31" s="1"/>
      <c r="F31" s="38"/>
      <c r="G31" s="1"/>
      <c r="H31" s="38"/>
      <c r="I31" s="1"/>
      <c r="J31" s="38"/>
      <c r="K31" s="1"/>
      <c r="L31" s="38"/>
      <c r="M31" s="1"/>
      <c r="N31" s="38"/>
      <c r="O31" s="2"/>
      <c r="P31" s="2"/>
      <c r="Q31" s="2"/>
      <c r="R31" s="2"/>
      <c r="W31" s="2"/>
      <c r="X31" s="2"/>
      <c r="Y31" s="2"/>
      <c r="Z31" s="2"/>
    </row>
    <row r="32" spans="1:26" ht="15" customHeight="1" x14ac:dyDescent="0.25">
      <c r="A32" t="s">
        <v>130</v>
      </c>
      <c r="B32" s="1"/>
      <c r="C32" s="1"/>
      <c r="D32" s="139"/>
      <c r="E32" s="1"/>
      <c r="F32" s="139" t="s">
        <v>131</v>
      </c>
      <c r="G32" s="1"/>
      <c r="H32" s="140" t="s">
        <v>131</v>
      </c>
      <c r="I32" s="1"/>
      <c r="J32" s="139" t="s">
        <v>132</v>
      </c>
      <c r="K32" s="1"/>
      <c r="L32" s="139" t="s">
        <v>65</v>
      </c>
      <c r="M32" s="1"/>
      <c r="N32" s="37"/>
      <c r="O32" s="2"/>
      <c r="P32" s="2"/>
      <c r="Q32" s="2"/>
      <c r="R32" s="2"/>
      <c r="W32" s="2"/>
      <c r="X32" s="2"/>
      <c r="Y32" s="2"/>
      <c r="Z32" s="2"/>
    </row>
    <row r="33" spans="1:31" ht="4.5" customHeight="1" x14ac:dyDescent="0.2">
      <c r="A33" s="6"/>
      <c r="B33" s="1"/>
      <c r="C33" s="1"/>
      <c r="D33" s="38"/>
      <c r="E33" s="1"/>
      <c r="F33" s="38"/>
      <c r="G33" s="1"/>
      <c r="H33" s="38"/>
      <c r="I33" s="1"/>
      <c r="J33" s="38"/>
      <c r="K33" s="1"/>
      <c r="L33" s="38"/>
      <c r="M33" s="1"/>
      <c r="N33" s="38"/>
      <c r="O33" s="2"/>
      <c r="P33" s="2"/>
      <c r="Q33" s="2"/>
      <c r="R33" s="2"/>
      <c r="W33" s="2"/>
      <c r="X33" s="2"/>
      <c r="Y33" s="2"/>
      <c r="Z33" s="2"/>
    </row>
    <row r="34" spans="1:31" ht="15" customHeight="1" x14ac:dyDescent="0.25">
      <c r="A34" t="s">
        <v>12</v>
      </c>
      <c r="B34" s="1"/>
      <c r="C34" s="1"/>
      <c r="D34" s="139"/>
      <c r="E34" s="1"/>
      <c r="F34" s="139" t="s">
        <v>131</v>
      </c>
      <c r="G34" s="1"/>
      <c r="H34" s="139" t="s">
        <v>132</v>
      </c>
      <c r="I34" s="1"/>
      <c r="J34" s="39"/>
      <c r="K34" s="1"/>
      <c r="L34" s="39"/>
      <c r="M34" s="1"/>
      <c r="N34" s="39"/>
      <c r="O34" s="2"/>
      <c r="P34" s="2"/>
      <c r="Q34" s="2"/>
      <c r="R34" s="2"/>
      <c r="W34" s="2"/>
      <c r="X34" s="2"/>
      <c r="Y34" s="2"/>
      <c r="Z34" s="2"/>
    </row>
    <row r="35" spans="1:31" ht="4.5" customHeight="1" x14ac:dyDescent="0.2">
      <c r="A35" s="6"/>
      <c r="B35" s="1"/>
      <c r="C35" s="1"/>
      <c r="D35" s="38"/>
      <c r="E35" s="1"/>
      <c r="F35" s="38"/>
      <c r="G35" s="1"/>
      <c r="H35" s="38"/>
      <c r="I35" s="1"/>
      <c r="J35" s="38"/>
      <c r="K35" s="1"/>
      <c r="L35" s="38"/>
      <c r="M35" s="1"/>
      <c r="N35" s="38"/>
      <c r="O35" s="2"/>
      <c r="P35" s="2"/>
      <c r="Q35" s="2"/>
      <c r="R35" s="2"/>
      <c r="W35" s="2"/>
      <c r="X35" s="2"/>
      <c r="Y35" s="2"/>
      <c r="Z35" s="2"/>
    </row>
    <row r="36" spans="1:31" ht="15" customHeight="1" x14ac:dyDescent="0.25">
      <c r="A36" t="s">
        <v>11</v>
      </c>
      <c r="B36" s="1"/>
      <c r="C36" s="1"/>
      <c r="D36" s="139"/>
      <c r="E36" s="1"/>
      <c r="F36" s="139" t="s">
        <v>131</v>
      </c>
      <c r="G36" s="1"/>
      <c r="H36" s="140" t="s">
        <v>131</v>
      </c>
      <c r="I36" s="1"/>
      <c r="J36" s="143" t="s">
        <v>132</v>
      </c>
      <c r="K36" s="1"/>
      <c r="L36" s="139" t="s">
        <v>65</v>
      </c>
      <c r="M36" s="1"/>
      <c r="N36" s="142" t="s">
        <v>172</v>
      </c>
      <c r="O36" s="2"/>
      <c r="P36" s="2"/>
      <c r="Q36" s="2"/>
      <c r="R36" s="2"/>
      <c r="W36" s="2"/>
      <c r="X36" s="2"/>
      <c r="Y36" s="2"/>
      <c r="Z36" s="2"/>
    </row>
    <row r="37" spans="1:31" ht="4.5" customHeight="1" x14ac:dyDescent="0.2">
      <c r="A37" s="6"/>
      <c r="B37" s="1"/>
      <c r="C37" s="1"/>
      <c r="D37" s="38"/>
      <c r="E37" s="1"/>
      <c r="F37" s="38"/>
      <c r="G37" s="1"/>
      <c r="H37" s="38"/>
      <c r="I37" s="1"/>
      <c r="J37" s="38"/>
      <c r="K37" s="1"/>
      <c r="L37" s="38"/>
      <c r="M37" s="1"/>
      <c r="N37" s="38"/>
      <c r="O37" s="2"/>
      <c r="P37" s="2"/>
      <c r="Q37" s="2"/>
      <c r="R37" s="2"/>
      <c r="W37" s="2"/>
      <c r="X37" s="2"/>
      <c r="Y37" s="2"/>
      <c r="Z37" s="2"/>
    </row>
    <row r="38" spans="1:31" ht="15" customHeight="1" x14ac:dyDescent="0.25">
      <c r="A38" t="s">
        <v>8</v>
      </c>
      <c r="B38" s="1"/>
      <c r="C38" s="1"/>
      <c r="D38" s="139"/>
      <c r="E38" s="1"/>
      <c r="F38" s="139" t="s">
        <v>131</v>
      </c>
      <c r="G38" s="1"/>
      <c r="H38" s="140" t="s">
        <v>131</v>
      </c>
      <c r="I38" s="1"/>
      <c r="J38" s="139" t="s">
        <v>132</v>
      </c>
      <c r="K38" s="1"/>
      <c r="L38" s="139" t="s">
        <v>65</v>
      </c>
      <c r="M38" s="1"/>
      <c r="N38" s="37"/>
      <c r="O38" s="2"/>
      <c r="P38" s="2"/>
      <c r="Q38" s="2"/>
      <c r="R38" s="2"/>
      <c r="W38" s="2"/>
      <c r="X38" s="2"/>
      <c r="Y38" s="2"/>
      <c r="Z38" s="2"/>
    </row>
    <row r="39" spans="1:31" ht="4.5" customHeight="1" x14ac:dyDescent="0.2">
      <c r="A39" s="6"/>
      <c r="B39" s="1"/>
      <c r="C39" s="1"/>
      <c r="D39" s="38"/>
      <c r="E39" s="1"/>
      <c r="F39" s="38"/>
      <c r="G39" s="1"/>
      <c r="H39" s="38"/>
      <c r="I39" s="1"/>
      <c r="J39" s="38"/>
      <c r="K39" s="1"/>
      <c r="L39" s="38"/>
      <c r="M39" s="1"/>
      <c r="N39" s="38"/>
      <c r="O39" s="2"/>
      <c r="P39" s="2"/>
      <c r="Q39" s="2"/>
      <c r="R39" s="2"/>
      <c r="W39" s="2"/>
      <c r="X39" s="2"/>
      <c r="Y39" s="2"/>
      <c r="Z39" s="2"/>
    </row>
    <row r="40" spans="1:31" ht="15" customHeight="1" x14ac:dyDescent="0.25">
      <c r="A40" s="42" t="s">
        <v>10</v>
      </c>
      <c r="B40" s="1"/>
      <c r="C40" s="1"/>
      <c r="D40" s="139"/>
      <c r="E40" s="1"/>
      <c r="F40" s="139" t="s">
        <v>131</v>
      </c>
      <c r="G40" s="1"/>
      <c r="H40" s="140" t="s">
        <v>131</v>
      </c>
      <c r="I40" s="1"/>
      <c r="J40" s="139" t="s">
        <v>131</v>
      </c>
      <c r="K40" s="1"/>
      <c r="L40" s="139" t="s">
        <v>132</v>
      </c>
      <c r="M40" s="1"/>
      <c r="N40" s="37"/>
      <c r="O40" s="2"/>
      <c r="P40" s="2"/>
      <c r="Q40" s="2"/>
      <c r="R40" s="2"/>
      <c r="W40" s="2"/>
      <c r="X40" s="2"/>
      <c r="Y40" s="2"/>
      <c r="Z40" s="2"/>
    </row>
    <row r="41" spans="1:31" ht="4.5" customHeight="1" x14ac:dyDescent="0.2">
      <c r="A41" s="6"/>
      <c r="B41" s="1"/>
      <c r="C41" s="1"/>
      <c r="D41" s="38"/>
      <c r="E41" s="1"/>
      <c r="F41" s="38"/>
      <c r="G41" s="1"/>
      <c r="H41" s="38"/>
      <c r="I41" s="1"/>
      <c r="J41" s="38"/>
      <c r="K41" s="1"/>
      <c r="L41" s="38"/>
      <c r="M41" s="1"/>
      <c r="N41" s="38"/>
      <c r="O41" s="2"/>
      <c r="P41" s="2"/>
      <c r="Q41" s="2"/>
      <c r="R41" s="2"/>
      <c r="W41" s="2"/>
      <c r="X41" s="2"/>
      <c r="Y41" s="2"/>
      <c r="Z41" s="2"/>
    </row>
    <row r="42" spans="1:31" ht="15" customHeight="1" x14ac:dyDescent="0.25">
      <c r="A42" s="42" t="s">
        <v>245</v>
      </c>
      <c r="B42" s="1"/>
      <c r="C42" s="1"/>
      <c r="D42" s="139"/>
      <c r="E42" s="1"/>
      <c r="F42" s="139" t="s">
        <v>131</v>
      </c>
      <c r="G42" s="1"/>
      <c r="H42" s="139" t="s">
        <v>132</v>
      </c>
      <c r="I42" s="1"/>
      <c r="J42" s="37"/>
      <c r="K42" s="1"/>
      <c r="L42" s="37"/>
      <c r="M42" s="1"/>
      <c r="N42" s="162"/>
      <c r="O42" s="2"/>
      <c r="P42" s="2"/>
      <c r="Q42" s="2"/>
      <c r="R42" s="2"/>
      <c r="W42" s="2"/>
      <c r="X42" s="2"/>
      <c r="Y42" s="2"/>
      <c r="Z42" s="2"/>
    </row>
    <row r="43" spans="1:31" ht="4.5" customHeight="1" x14ac:dyDescent="0.2">
      <c r="A43" s="6"/>
      <c r="B43" s="1"/>
      <c r="C43" s="1"/>
      <c r="D43" s="26"/>
      <c r="E43" s="1"/>
      <c r="F43" s="26"/>
      <c r="G43" s="1"/>
      <c r="H43" s="26"/>
      <c r="I43" s="1"/>
      <c r="J43" s="26"/>
      <c r="K43" s="1"/>
      <c r="L43" s="26"/>
      <c r="M43" s="1"/>
      <c r="N43" s="26"/>
      <c r="O43" s="2"/>
      <c r="P43" s="2"/>
      <c r="Q43" s="2"/>
      <c r="R43" s="2"/>
      <c r="W43" s="2"/>
      <c r="X43" s="2"/>
      <c r="Y43" s="2"/>
      <c r="Z43" s="2"/>
    </row>
    <row r="44" spans="1:31" ht="4.5" customHeight="1" thickBot="1" x14ac:dyDescent="0.25">
      <c r="A44" s="13"/>
      <c r="B44" s="14"/>
      <c r="C44" s="14"/>
      <c r="D44" s="34"/>
      <c r="E44" s="14"/>
      <c r="F44" s="34"/>
      <c r="G44" s="14"/>
      <c r="H44" s="34"/>
      <c r="I44" s="14"/>
      <c r="J44" s="34"/>
      <c r="K44" s="14"/>
      <c r="L44" s="34"/>
      <c r="M44" s="14"/>
      <c r="N44" s="34"/>
      <c r="O44" s="2"/>
      <c r="P44" s="2"/>
      <c r="Q44" s="2"/>
      <c r="R44" s="2"/>
      <c r="W44" s="2"/>
      <c r="X44" s="2"/>
      <c r="Y44" s="2"/>
      <c r="Z44" s="2"/>
    </row>
    <row r="45" spans="1:31" ht="7.5" customHeight="1" x14ac:dyDescent="0.2">
      <c r="A45" s="1"/>
      <c r="B45" s="1"/>
      <c r="C45" s="1"/>
      <c r="D45" s="26"/>
      <c r="E45" s="1"/>
      <c r="F45" s="26"/>
      <c r="G45" s="1"/>
      <c r="H45" s="26"/>
      <c r="I45" s="1"/>
      <c r="J45" s="26"/>
      <c r="K45" s="1"/>
      <c r="L45" s="26"/>
      <c r="M45" s="1"/>
      <c r="N45" s="26"/>
      <c r="O45" s="26"/>
      <c r="P45" s="26"/>
      <c r="Q45" s="26"/>
      <c r="R45" s="26"/>
      <c r="S45" s="1"/>
      <c r="T45" s="1"/>
      <c r="U45" s="1"/>
      <c r="V45" s="1"/>
      <c r="W45" s="26"/>
      <c r="X45" s="26"/>
      <c r="Y45" s="26"/>
      <c r="Z45" s="26"/>
      <c r="AA45" s="1"/>
      <c r="AB45" s="1"/>
      <c r="AC45" s="1"/>
      <c r="AD45" s="1"/>
      <c r="AE45" s="22"/>
    </row>
    <row r="47" spans="1:31" x14ac:dyDescent="0.2">
      <c r="B47" s="229" t="s">
        <v>257</v>
      </c>
      <c r="AE47" s="22"/>
    </row>
    <row r="49" spans="31:31" x14ac:dyDescent="0.2">
      <c r="AE49" s="22"/>
    </row>
    <row r="51" spans="31:31" x14ac:dyDescent="0.2">
      <c r="AE51" s="22"/>
    </row>
    <row r="53" spans="31:31" x14ac:dyDescent="0.2">
      <c r="AE53" s="22"/>
    </row>
  </sheetData>
  <mergeCells count="1">
    <mergeCell ref="A28:B28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 tint="0.39997558519241921"/>
    <pageSetUpPr fitToPage="1"/>
  </sheetPr>
  <dimension ref="A1:U30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O20" sqref="O20"/>
    </sheetView>
  </sheetViews>
  <sheetFormatPr baseColWidth="10" defaultRowHeight="15" outlineLevelCol="1" x14ac:dyDescent="0.25"/>
  <cols>
    <col min="1" max="1" width="43.42578125" customWidth="1"/>
    <col min="2" max="2" width="19.28515625" style="25" customWidth="1"/>
    <col min="3" max="3" width="3.42578125" style="25" customWidth="1"/>
    <col min="4" max="4" width="18.140625" style="25" customWidth="1"/>
    <col min="5" max="5" width="4" style="25" customWidth="1"/>
    <col min="6" max="6" width="19.140625" style="25" customWidth="1"/>
    <col min="7" max="7" width="4" style="25" customWidth="1"/>
    <col min="8" max="8" width="17.28515625" style="25" customWidth="1"/>
    <col min="9" max="9" width="19" style="25" customWidth="1"/>
    <col min="10" max="10" width="20.7109375" style="25" customWidth="1"/>
    <col min="11" max="11" width="4.5703125" customWidth="1"/>
    <col min="12" max="12" width="3.140625" customWidth="1"/>
    <col min="13" max="13" width="14.28515625" style="107" customWidth="1" outlineLevel="1"/>
    <col min="14" max="14" width="14.7109375" style="25" customWidth="1" outlineLevel="1"/>
    <col min="15" max="16" width="11.42578125" style="25" customWidth="1" outlineLevel="1"/>
    <col min="17" max="20" width="11.42578125" style="25"/>
    <col min="21" max="21" width="12.7109375" style="25" bestFit="1" customWidth="1"/>
  </cols>
  <sheetData>
    <row r="1" spans="1:21" s="23" customFormat="1" ht="30" customHeight="1" x14ac:dyDescent="0.25">
      <c r="A1" s="151"/>
      <c r="B1" s="152" t="s">
        <v>24</v>
      </c>
      <c r="C1" s="152"/>
      <c r="D1" s="152" t="s">
        <v>25</v>
      </c>
      <c r="E1" s="152"/>
      <c r="F1" s="152" t="s">
        <v>26</v>
      </c>
      <c r="G1" s="152"/>
      <c r="H1" s="152" t="s">
        <v>27</v>
      </c>
      <c r="I1" s="152" t="s">
        <v>28</v>
      </c>
      <c r="J1" s="152" t="s">
        <v>29</v>
      </c>
      <c r="K1" s="153"/>
      <c r="M1" s="108"/>
      <c r="N1" s="105"/>
      <c r="O1" s="93"/>
      <c r="P1" s="93"/>
      <c r="Q1" s="94"/>
      <c r="R1" s="95"/>
      <c r="S1" s="96"/>
      <c r="T1" s="94"/>
      <c r="U1" s="98"/>
    </row>
    <row r="2" spans="1:21" s="23" customFormat="1" x14ac:dyDescent="0.25">
      <c r="A2" s="153"/>
      <c r="B2" s="152" t="s">
        <v>0</v>
      </c>
      <c r="C2" s="152"/>
      <c r="D2" s="152" t="s">
        <v>0</v>
      </c>
      <c r="E2" s="152"/>
      <c r="F2" s="152" t="s">
        <v>0</v>
      </c>
      <c r="G2" s="152"/>
      <c r="H2" s="152" t="s">
        <v>0</v>
      </c>
      <c r="I2" s="152" t="s">
        <v>0</v>
      </c>
      <c r="J2" s="152" t="s">
        <v>0</v>
      </c>
      <c r="K2" s="153"/>
      <c r="M2" s="131"/>
      <c r="N2" s="97"/>
      <c r="O2" s="106"/>
      <c r="P2" s="26"/>
      <c r="Q2" s="26"/>
      <c r="R2" s="26"/>
      <c r="S2" s="26"/>
      <c r="T2" s="26"/>
      <c r="U2" s="98"/>
    </row>
    <row r="3" spans="1:21" x14ac:dyDescent="0.25">
      <c r="A3" s="102" t="s">
        <v>7</v>
      </c>
      <c r="B3" s="214" t="s">
        <v>9</v>
      </c>
      <c r="C3" s="214"/>
      <c r="D3" s="215">
        <v>11821975.33</v>
      </c>
      <c r="E3" s="215"/>
      <c r="F3" s="215">
        <v>40393824.789999999</v>
      </c>
      <c r="G3" s="215"/>
      <c r="H3" s="214" t="s">
        <v>9</v>
      </c>
      <c r="I3" s="214" t="s">
        <v>9</v>
      </c>
      <c r="J3" s="146">
        <f>SUM(B3,D3,F3,I3)</f>
        <v>52215800.119999997</v>
      </c>
      <c r="K3" s="137"/>
    </row>
    <row r="4" spans="1:21" x14ac:dyDescent="0.25">
      <c r="A4" s="102" t="s">
        <v>16</v>
      </c>
      <c r="B4" s="215">
        <v>8784591.8699999992</v>
      </c>
      <c r="C4" s="215"/>
      <c r="D4" s="215">
        <v>13394532.029999999</v>
      </c>
      <c r="E4" s="215"/>
      <c r="F4" s="214" t="s">
        <v>9</v>
      </c>
      <c r="G4" s="215"/>
      <c r="H4" s="214" t="s">
        <v>9</v>
      </c>
      <c r="I4" s="214" t="s">
        <v>9</v>
      </c>
      <c r="J4" s="146">
        <f>SUM(B4,D4,F4,I4)</f>
        <v>22179123.899999999</v>
      </c>
      <c r="K4" s="146"/>
    </row>
    <row r="5" spans="1:21" x14ac:dyDescent="0.25">
      <c r="A5" s="137" t="s">
        <v>166</v>
      </c>
      <c r="B5" s="214">
        <v>228306607</v>
      </c>
      <c r="C5" s="215" t="s">
        <v>75</v>
      </c>
      <c r="D5" s="215">
        <v>192282003.62</v>
      </c>
      <c r="E5" s="215" t="s">
        <v>75</v>
      </c>
      <c r="F5" s="215">
        <v>25386506.489999998</v>
      </c>
      <c r="G5" s="215"/>
      <c r="H5" s="214" t="s">
        <v>9</v>
      </c>
      <c r="I5" s="214" t="s">
        <v>9</v>
      </c>
      <c r="J5" s="146">
        <f>SUM(B5:I5)</f>
        <v>445975117.11000001</v>
      </c>
      <c r="K5" s="137"/>
    </row>
    <row r="6" spans="1:21" x14ac:dyDescent="0.25">
      <c r="A6" s="137" t="s">
        <v>167</v>
      </c>
      <c r="B6" s="214" t="s">
        <v>9</v>
      </c>
      <c r="C6" s="215"/>
      <c r="D6" s="214" t="s">
        <v>9</v>
      </c>
      <c r="E6" s="215"/>
      <c r="F6" s="214">
        <v>169156</v>
      </c>
      <c r="G6" s="215"/>
      <c r="H6" s="214">
        <v>898852</v>
      </c>
      <c r="I6" s="214" t="s">
        <v>9</v>
      </c>
      <c r="J6" s="146">
        <f t="shared" ref="J6:J20" si="0">SUM(B6:I6)</f>
        <v>1068008</v>
      </c>
      <c r="K6" s="137"/>
      <c r="M6" s="25"/>
    </row>
    <row r="7" spans="1:21" x14ac:dyDescent="0.25">
      <c r="A7" s="137" t="s">
        <v>13</v>
      </c>
      <c r="B7" s="215">
        <v>284000</v>
      </c>
      <c r="C7" s="215"/>
      <c r="D7" s="215">
        <v>368000</v>
      </c>
      <c r="E7" s="215"/>
      <c r="F7" s="214" t="s">
        <v>9</v>
      </c>
      <c r="G7" s="215"/>
      <c r="H7" s="215">
        <v>614000</v>
      </c>
      <c r="I7" s="214" t="s">
        <v>9</v>
      </c>
      <c r="J7" s="146">
        <f t="shared" si="0"/>
        <v>1266000</v>
      </c>
      <c r="K7" s="137"/>
      <c r="M7" s="25"/>
    </row>
    <row r="8" spans="1:21" x14ac:dyDescent="0.25">
      <c r="A8" s="137" t="s">
        <v>124</v>
      </c>
      <c r="B8" s="214">
        <v>557330.26</v>
      </c>
      <c r="C8" s="215"/>
      <c r="D8" s="215">
        <v>4190224.16</v>
      </c>
      <c r="E8" s="215"/>
      <c r="F8" s="214" t="s">
        <v>9</v>
      </c>
      <c r="G8" s="215"/>
      <c r="H8" s="214">
        <v>698716</v>
      </c>
      <c r="I8" s="214" t="s">
        <v>9</v>
      </c>
      <c r="J8" s="146">
        <f t="shared" si="0"/>
        <v>5446270.4199999999</v>
      </c>
      <c r="K8" s="137"/>
    </row>
    <row r="9" spans="1:21" x14ac:dyDescent="0.25">
      <c r="A9" s="137" t="s">
        <v>171</v>
      </c>
      <c r="B9" s="214" t="s">
        <v>9</v>
      </c>
      <c r="C9" s="215"/>
      <c r="D9" s="216">
        <v>349500.24</v>
      </c>
      <c r="E9" s="215"/>
      <c r="F9" s="214" t="s">
        <v>9</v>
      </c>
      <c r="G9" s="214" t="s">
        <v>9</v>
      </c>
      <c r="H9" s="214">
        <v>1202843.3999999999</v>
      </c>
      <c r="I9" s="214" t="s">
        <v>9</v>
      </c>
      <c r="J9" s="146">
        <f t="shared" si="0"/>
        <v>1552343.64</v>
      </c>
      <c r="K9" s="146"/>
      <c r="L9" s="24"/>
      <c r="M9" s="25"/>
    </row>
    <row r="10" spans="1:21" x14ac:dyDescent="0.25">
      <c r="A10" s="137" t="s">
        <v>91</v>
      </c>
      <c r="B10" s="214" t="s">
        <v>9</v>
      </c>
      <c r="C10" s="215" t="s">
        <v>75</v>
      </c>
      <c r="D10" s="214">
        <v>2529243.17</v>
      </c>
      <c r="E10" s="215"/>
      <c r="F10" s="214">
        <v>1108532.1499999999</v>
      </c>
      <c r="G10" s="215"/>
      <c r="H10" s="214" t="s">
        <v>9</v>
      </c>
      <c r="I10" s="214" t="s">
        <v>9</v>
      </c>
      <c r="J10" s="146">
        <f t="shared" si="0"/>
        <v>3637775.32</v>
      </c>
      <c r="K10" s="137"/>
      <c r="M10" s="25"/>
    </row>
    <row r="11" spans="1:21" x14ac:dyDescent="0.25">
      <c r="A11" s="137" t="s">
        <v>15</v>
      </c>
      <c r="B11" s="214" t="s">
        <v>9</v>
      </c>
      <c r="C11" s="214"/>
      <c r="D11" s="214" t="s">
        <v>9</v>
      </c>
      <c r="E11" s="214"/>
      <c r="F11" s="214" t="s">
        <v>9</v>
      </c>
      <c r="G11" s="214"/>
      <c r="H11" s="215">
        <v>541044.93000000005</v>
      </c>
      <c r="I11" s="215">
        <v>964185.72</v>
      </c>
      <c r="J11" s="146">
        <f t="shared" si="0"/>
        <v>1505230.65</v>
      </c>
      <c r="K11" s="137"/>
      <c r="M11" s="25"/>
    </row>
    <row r="12" spans="1:21" ht="15" customHeight="1" x14ac:dyDescent="0.25">
      <c r="A12" s="153" t="s">
        <v>119</v>
      </c>
      <c r="B12" s="214">
        <v>35131341.740000002</v>
      </c>
      <c r="C12" s="215" t="s">
        <v>75</v>
      </c>
      <c r="D12" s="214">
        <v>33782638.740000002</v>
      </c>
      <c r="E12" s="215" t="s">
        <v>75</v>
      </c>
      <c r="F12" s="215">
        <v>23037181.460000001</v>
      </c>
      <c r="G12" s="215"/>
      <c r="H12" s="214" t="s">
        <v>9</v>
      </c>
      <c r="I12" s="214" t="s">
        <v>9</v>
      </c>
      <c r="J12" s="146">
        <f t="shared" si="0"/>
        <v>91951161.939999998</v>
      </c>
      <c r="K12" s="137"/>
    </row>
    <row r="13" spans="1:21" x14ac:dyDescent="0.25">
      <c r="A13" s="137" t="s">
        <v>14</v>
      </c>
      <c r="B13" s="215">
        <v>3270000</v>
      </c>
      <c r="C13" s="215"/>
      <c r="D13" s="215">
        <v>4083000</v>
      </c>
      <c r="E13" s="215"/>
      <c r="F13" s="214" t="s">
        <v>9</v>
      </c>
      <c r="G13" s="215"/>
      <c r="H13" s="214" t="s">
        <v>9</v>
      </c>
      <c r="I13" s="214" t="s">
        <v>9</v>
      </c>
      <c r="J13" s="146">
        <f t="shared" si="0"/>
        <v>7353000</v>
      </c>
      <c r="K13" s="146"/>
      <c r="M13" s="25"/>
    </row>
    <row r="14" spans="1:21" x14ac:dyDescent="0.25">
      <c r="A14" s="137" t="s">
        <v>18</v>
      </c>
      <c r="B14" s="214" t="s">
        <v>9</v>
      </c>
      <c r="C14" s="215" t="s">
        <v>75</v>
      </c>
      <c r="D14" s="214" t="s">
        <v>9</v>
      </c>
      <c r="E14" s="215" t="s">
        <v>75</v>
      </c>
      <c r="F14" s="214" t="s">
        <v>9</v>
      </c>
      <c r="G14" s="214"/>
      <c r="H14" s="214" t="s">
        <v>9</v>
      </c>
      <c r="I14" s="215">
        <v>16603229</v>
      </c>
      <c r="J14" s="146">
        <f t="shared" si="0"/>
        <v>16603229</v>
      </c>
      <c r="K14" s="137"/>
      <c r="M14" s="25"/>
    </row>
    <row r="15" spans="1:21" x14ac:dyDescent="0.25">
      <c r="A15" s="137" t="s">
        <v>19</v>
      </c>
      <c r="B15" s="214" t="s">
        <v>9</v>
      </c>
      <c r="C15" s="215" t="s">
        <v>75</v>
      </c>
      <c r="D15" s="214" t="s">
        <v>9</v>
      </c>
      <c r="E15" s="215" t="s">
        <v>75</v>
      </c>
      <c r="F15" s="214" t="s">
        <v>9</v>
      </c>
      <c r="G15" s="214"/>
      <c r="H15" s="214">
        <v>112455.67</v>
      </c>
      <c r="I15" s="214" t="s">
        <v>9</v>
      </c>
      <c r="J15" s="146">
        <f t="shared" si="0"/>
        <v>112455.67</v>
      </c>
      <c r="K15" s="137"/>
      <c r="M15" s="25"/>
    </row>
    <row r="16" spans="1:21" x14ac:dyDescent="0.25">
      <c r="A16" s="137" t="s">
        <v>94</v>
      </c>
      <c r="B16" s="214" t="s">
        <v>9</v>
      </c>
      <c r="C16" s="215"/>
      <c r="D16" s="215">
        <v>109053</v>
      </c>
      <c r="E16" s="215"/>
      <c r="F16" s="214" t="s">
        <v>9</v>
      </c>
      <c r="G16" s="215"/>
      <c r="H16" s="214" t="s">
        <v>9</v>
      </c>
      <c r="I16" s="214" t="s">
        <v>9</v>
      </c>
      <c r="J16" s="146">
        <f t="shared" si="0"/>
        <v>109053</v>
      </c>
      <c r="K16" s="146"/>
      <c r="M16" s="230"/>
    </row>
    <row r="17" spans="1:21" x14ac:dyDescent="0.25">
      <c r="A17" s="137" t="s">
        <v>11</v>
      </c>
      <c r="B17" s="215">
        <v>8884846.0199999996</v>
      </c>
      <c r="C17" s="215"/>
      <c r="D17" s="215">
        <v>7244107</v>
      </c>
      <c r="E17" s="215"/>
      <c r="F17" s="214">
        <v>245000</v>
      </c>
      <c r="G17" s="215"/>
      <c r="H17" s="214" t="s">
        <v>9</v>
      </c>
      <c r="I17" s="214" t="s">
        <v>9</v>
      </c>
      <c r="J17" s="146">
        <f t="shared" si="0"/>
        <v>16373953.02</v>
      </c>
      <c r="K17" s="146"/>
      <c r="M17" s="231"/>
    </row>
    <row r="18" spans="1:21" x14ac:dyDescent="0.25">
      <c r="A18" s="137" t="s">
        <v>8</v>
      </c>
      <c r="B18" s="214" t="s">
        <v>9</v>
      </c>
      <c r="C18" s="214"/>
      <c r="D18" s="214"/>
      <c r="E18" s="214"/>
      <c r="F18" s="215">
        <v>7940125</v>
      </c>
      <c r="G18" s="214"/>
      <c r="H18" s="214" t="s">
        <v>9</v>
      </c>
      <c r="I18" s="214" t="s">
        <v>9</v>
      </c>
      <c r="J18" s="146">
        <f t="shared" si="0"/>
        <v>7940125</v>
      </c>
      <c r="K18" s="146"/>
      <c r="M18" s="231"/>
    </row>
    <row r="19" spans="1:21" x14ac:dyDescent="0.25">
      <c r="A19" s="102" t="s">
        <v>10</v>
      </c>
      <c r="B19" s="214" t="s">
        <v>9</v>
      </c>
      <c r="C19" s="214"/>
      <c r="D19" s="215">
        <v>384901</v>
      </c>
      <c r="E19" s="215"/>
      <c r="F19" s="215">
        <v>257824.66</v>
      </c>
      <c r="G19" s="215"/>
      <c r="H19" s="214">
        <v>12862.7</v>
      </c>
      <c r="I19" s="214" t="s">
        <v>9</v>
      </c>
      <c r="J19" s="146">
        <f t="shared" si="0"/>
        <v>655588.36</v>
      </c>
      <c r="K19" s="146"/>
      <c r="M19" s="231"/>
    </row>
    <row r="20" spans="1:21" x14ac:dyDescent="0.25">
      <c r="A20" s="90" t="s">
        <v>245</v>
      </c>
      <c r="B20" s="214" t="s">
        <v>9</v>
      </c>
      <c r="C20" s="215"/>
      <c r="D20" s="214" t="s">
        <v>9</v>
      </c>
      <c r="E20" s="215" t="s">
        <v>75</v>
      </c>
      <c r="F20" s="215">
        <v>126610103.54000001</v>
      </c>
      <c r="G20" s="215"/>
      <c r="H20" s="214" t="s">
        <v>9</v>
      </c>
      <c r="I20" s="214" t="s">
        <v>9</v>
      </c>
      <c r="J20" s="146">
        <f t="shared" si="0"/>
        <v>126610103.54000001</v>
      </c>
      <c r="K20" s="146"/>
      <c r="L20" s="124"/>
      <c r="M20" s="233"/>
    </row>
    <row r="21" spans="1:21" ht="30" customHeight="1" x14ac:dyDescent="0.25">
      <c r="A21" s="154" t="s">
        <v>6</v>
      </c>
      <c r="B21" s="155">
        <f>SUM(B3:B20)</f>
        <v>285218716.88999999</v>
      </c>
      <c r="C21" s="155"/>
      <c r="D21" s="155">
        <f>SUM(D3:D20)</f>
        <v>270539178.29000002</v>
      </c>
      <c r="E21" s="155"/>
      <c r="F21" s="155">
        <f>SUM(F3:F20)</f>
        <v>225148254.09</v>
      </c>
      <c r="G21" s="155"/>
      <c r="H21" s="155">
        <f>SUM(H3:H20)</f>
        <v>4080774.7</v>
      </c>
      <c r="I21" s="155">
        <f>SUM(I3:I20)</f>
        <v>17567414.719999999</v>
      </c>
      <c r="J21" s="155">
        <f>SUM(J3:J20)</f>
        <v>802554338.68999982</v>
      </c>
      <c r="K21" s="137"/>
      <c r="M21" s="234"/>
    </row>
    <row r="22" spans="1:21" x14ac:dyDescent="0.25">
      <c r="A22" s="137"/>
      <c r="B22" s="146"/>
      <c r="C22" s="146"/>
      <c r="D22" s="146"/>
      <c r="E22" s="146"/>
      <c r="F22" s="146"/>
      <c r="G22" s="146"/>
      <c r="H22" s="146"/>
      <c r="I22" s="146"/>
      <c r="J22" s="146"/>
      <c r="K22" s="137"/>
      <c r="M22" s="233"/>
    </row>
    <row r="23" spans="1:21" x14ac:dyDescent="0.25">
      <c r="A23" s="137"/>
      <c r="B23" s="146"/>
      <c r="C23" s="146"/>
      <c r="D23" s="146"/>
      <c r="E23" s="146"/>
      <c r="F23" s="146"/>
      <c r="G23" s="146"/>
      <c r="H23" s="146"/>
      <c r="I23" s="146"/>
      <c r="J23" s="146"/>
      <c r="K23" s="137"/>
      <c r="M23" s="233"/>
    </row>
    <row r="24" spans="1:21" s="46" customFormat="1" x14ac:dyDescent="0.25">
      <c r="A24" s="217" t="s">
        <v>243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83"/>
      <c r="M24" s="233"/>
      <c r="N24" s="74"/>
      <c r="O24" s="74"/>
      <c r="P24" s="74"/>
      <c r="Q24" s="74"/>
      <c r="R24" s="74"/>
      <c r="S24" s="74"/>
      <c r="T24" s="74"/>
      <c r="U24" s="74"/>
    </row>
    <row r="25" spans="1:21" s="46" customFormat="1" ht="2.25" customHeight="1" x14ac:dyDescent="0.2">
      <c r="A25" s="85"/>
      <c r="L25" s="83"/>
      <c r="M25" s="235"/>
      <c r="N25" s="74"/>
      <c r="O25" s="74"/>
      <c r="P25" s="74"/>
      <c r="Q25" s="74"/>
      <c r="R25" s="74"/>
      <c r="S25" s="74"/>
      <c r="T25" s="74"/>
      <c r="U25" s="74"/>
    </row>
    <row r="26" spans="1:21" s="46" customFormat="1" ht="12.75" x14ac:dyDescent="0.2">
      <c r="A26" s="84"/>
      <c r="L26" s="83"/>
      <c r="M26" s="235"/>
      <c r="N26" s="74"/>
      <c r="O26" s="74"/>
      <c r="P26" s="74"/>
      <c r="Q26" s="74"/>
      <c r="R26" s="74"/>
      <c r="S26" s="74"/>
      <c r="T26" s="74"/>
      <c r="U26" s="74"/>
    </row>
    <row r="27" spans="1:21" s="46" customFormat="1" ht="2.25" customHeight="1" x14ac:dyDescent="0.2">
      <c r="A27" s="85"/>
      <c r="L27" s="83"/>
      <c r="M27" s="232"/>
      <c r="N27" s="74"/>
      <c r="O27" s="74"/>
      <c r="P27" s="74"/>
      <c r="Q27" s="74"/>
      <c r="R27" s="74"/>
      <c r="S27" s="74"/>
      <c r="T27" s="74"/>
      <c r="U27" s="74"/>
    </row>
    <row r="28" spans="1:21" s="46" customFormat="1" ht="12.75" x14ac:dyDescent="0.2">
      <c r="A28" s="84"/>
      <c r="L28" s="83"/>
      <c r="M28" s="232"/>
      <c r="N28" s="74"/>
      <c r="O28" s="74"/>
      <c r="P28" s="74"/>
      <c r="Q28" s="74"/>
      <c r="R28" s="74"/>
      <c r="S28" s="74"/>
      <c r="T28" s="74"/>
      <c r="U28" s="74"/>
    </row>
    <row r="29" spans="1:21" s="46" customFormat="1" ht="2.25" customHeight="1" x14ac:dyDescent="0.2">
      <c r="A29" s="85"/>
      <c r="L29" s="83"/>
      <c r="M29" s="109"/>
      <c r="N29" s="74"/>
      <c r="O29" s="74"/>
      <c r="P29" s="74"/>
      <c r="Q29" s="74"/>
      <c r="R29" s="74"/>
      <c r="S29" s="74"/>
      <c r="T29" s="74"/>
      <c r="U29" s="74"/>
    </row>
    <row r="30" spans="1:21" s="46" customFormat="1" ht="12.75" x14ac:dyDescent="0.2">
      <c r="A30" s="88"/>
      <c r="L30" s="83"/>
      <c r="M30" s="109"/>
      <c r="N30" s="74"/>
      <c r="O30" s="74"/>
      <c r="P30" s="74"/>
      <c r="Q30" s="74"/>
      <c r="R30" s="74"/>
      <c r="S30" s="74"/>
      <c r="T30" s="74"/>
      <c r="U30" s="74"/>
    </row>
  </sheetData>
  <pageMargins left="0" right="0" top="0.78740157480314965" bottom="0.78740157480314965" header="0.31496062992125984" footer="0.31496062992125984"/>
  <pageSetup paperSize="8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A1:N25"/>
  <sheetViews>
    <sheetView workbookViewId="0">
      <selection activeCell="B32" sqref="B32"/>
    </sheetView>
  </sheetViews>
  <sheetFormatPr baseColWidth="10" defaultColWidth="11.42578125" defaultRowHeight="12.75" outlineLevelRow="1" outlineLevelCol="1" x14ac:dyDescent="0.2"/>
  <cols>
    <col min="1" max="1" width="2.7109375" style="46" customWidth="1"/>
    <col min="2" max="2" width="25.7109375" style="46" customWidth="1"/>
    <col min="3" max="3" width="0.85546875" style="46" customWidth="1"/>
    <col min="4" max="4" width="16.7109375" style="46" hidden="1" customWidth="1" outlineLevel="1"/>
    <col min="5" max="5" width="3.7109375" style="46" hidden="1" customWidth="1" outlineLevel="1"/>
    <col min="6" max="6" width="16.7109375" style="46" customWidth="1" collapsed="1"/>
    <col min="7" max="7" width="2.7109375" style="46" customWidth="1"/>
    <col min="8" max="8" width="16.7109375" style="46" customWidth="1"/>
    <col min="9" max="9" width="2.7109375" style="46" customWidth="1"/>
    <col min="10" max="10" width="16.7109375" style="46" customWidth="1"/>
    <col min="11" max="11" width="3.7109375" style="46" hidden="1" customWidth="1" outlineLevel="1"/>
    <col min="12" max="12" width="16.7109375" style="46" hidden="1" customWidth="1" outlineLevel="1"/>
    <col min="13" max="13" width="0.7109375" style="46" customWidth="1" collapsed="1"/>
    <col min="14" max="14" width="1.140625" style="46" customWidth="1"/>
    <col min="15" max="16384" width="11.42578125" style="46"/>
  </cols>
  <sheetData>
    <row r="1" spans="1:14" ht="9" customHeight="1" thickBo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3.75" customHeigh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50"/>
      <c r="N2" s="44"/>
    </row>
    <row r="3" spans="1:14" ht="51" customHeight="1" x14ac:dyDescent="0.2">
      <c r="A3" s="51" t="s">
        <v>60</v>
      </c>
      <c r="B3" s="44"/>
      <c r="C3" s="44"/>
      <c r="D3" s="79"/>
      <c r="E3" s="44"/>
      <c r="F3" s="79" t="s">
        <v>61</v>
      </c>
      <c r="G3" s="44"/>
      <c r="H3" s="79" t="s">
        <v>62</v>
      </c>
      <c r="I3" s="44"/>
      <c r="J3" s="79" t="s">
        <v>63</v>
      </c>
      <c r="K3" s="44"/>
      <c r="L3" s="54"/>
      <c r="M3" s="55"/>
      <c r="N3" s="44"/>
    </row>
    <row r="4" spans="1:14" ht="2.25" customHeight="1" x14ac:dyDescent="0.2">
      <c r="A4" s="51"/>
      <c r="B4" s="44"/>
      <c r="C4" s="44"/>
      <c r="D4" s="80"/>
      <c r="E4" s="44"/>
      <c r="F4" s="80"/>
      <c r="G4" s="44"/>
      <c r="H4" s="80"/>
      <c r="I4" s="44"/>
      <c r="J4" s="80"/>
      <c r="K4" s="44"/>
      <c r="L4" s="80"/>
      <c r="M4" s="55"/>
      <c r="N4" s="44"/>
    </row>
    <row r="5" spans="1:14" x14ac:dyDescent="0.2">
      <c r="A5" s="57"/>
      <c r="B5" s="58"/>
      <c r="C5" s="44"/>
      <c r="D5" s="44"/>
      <c r="E5" s="44"/>
      <c r="F5" s="44"/>
      <c r="G5" s="44"/>
      <c r="H5" s="44"/>
      <c r="I5" s="44"/>
      <c r="J5" s="44"/>
      <c r="K5" s="44"/>
      <c r="L5" s="44"/>
      <c r="M5" s="55"/>
      <c r="N5" s="44"/>
    </row>
    <row r="6" spans="1:14" ht="15" customHeight="1" x14ac:dyDescent="0.2">
      <c r="A6" s="51" t="s">
        <v>52</v>
      </c>
      <c r="B6" s="44"/>
      <c r="C6" s="44"/>
      <c r="D6" s="81"/>
      <c r="E6" s="62"/>
      <c r="F6" s="219">
        <v>1</v>
      </c>
      <c r="G6" s="220"/>
      <c r="H6" s="219">
        <v>0.998</v>
      </c>
      <c r="I6" s="220"/>
      <c r="J6" s="221" t="s">
        <v>250</v>
      </c>
      <c r="K6" s="62"/>
      <c r="L6" s="61"/>
      <c r="M6" s="55"/>
      <c r="N6" s="44"/>
    </row>
    <row r="7" spans="1:14" ht="3" customHeight="1" x14ac:dyDescent="0.2">
      <c r="A7" s="51"/>
      <c r="B7" s="44"/>
      <c r="C7" s="44"/>
      <c r="D7" s="45"/>
      <c r="E7" s="45"/>
      <c r="F7" s="158"/>
      <c r="G7" s="158"/>
      <c r="H7" s="158"/>
      <c r="I7" s="158"/>
      <c r="J7" s="158"/>
      <c r="K7" s="45"/>
      <c r="L7" s="45"/>
      <c r="M7" s="55"/>
      <c r="N7" s="44"/>
    </row>
    <row r="8" spans="1:14" ht="15" customHeight="1" x14ac:dyDescent="0.2">
      <c r="A8" s="218" t="s">
        <v>252</v>
      </c>
      <c r="B8" s="44"/>
      <c r="C8" s="44"/>
      <c r="D8" s="81"/>
      <c r="E8" s="62"/>
      <c r="F8" s="219">
        <v>0.95099999999999996</v>
      </c>
      <c r="G8" s="220"/>
      <c r="H8" s="219">
        <v>0.95099999999999996</v>
      </c>
      <c r="I8" s="158"/>
      <c r="J8" s="221" t="s">
        <v>250</v>
      </c>
      <c r="K8" s="45"/>
      <c r="L8" s="61"/>
      <c r="M8" s="55"/>
      <c r="N8" s="44"/>
    </row>
    <row r="9" spans="1:14" ht="3" customHeight="1" x14ac:dyDescent="0.2">
      <c r="A9" s="51"/>
      <c r="B9" s="44"/>
      <c r="C9" s="44"/>
      <c r="D9" s="45"/>
      <c r="E9" s="45"/>
      <c r="F9" s="158"/>
      <c r="G9" s="158"/>
      <c r="H9" s="158"/>
      <c r="I9" s="158"/>
      <c r="J9" s="158"/>
      <c r="K9" s="45"/>
      <c r="L9" s="45"/>
      <c r="M9" s="55"/>
      <c r="N9" s="44"/>
    </row>
    <row r="10" spans="1:14" ht="15" customHeight="1" x14ac:dyDescent="0.2">
      <c r="A10" s="51" t="s">
        <v>64</v>
      </c>
      <c r="B10" s="44"/>
      <c r="C10" s="44"/>
      <c r="D10" s="81"/>
      <c r="E10" s="62"/>
      <c r="F10" s="219">
        <v>0.996</v>
      </c>
      <c r="G10" s="220"/>
      <c r="H10" s="219">
        <v>0.996</v>
      </c>
      <c r="I10" s="220"/>
      <c r="J10" s="221" t="s">
        <v>250</v>
      </c>
      <c r="K10" s="62"/>
      <c r="L10" s="61"/>
      <c r="M10" s="55"/>
      <c r="N10" s="44"/>
    </row>
    <row r="11" spans="1:14" ht="3" customHeight="1" x14ac:dyDescent="0.2">
      <c r="A11" s="51"/>
      <c r="B11" s="44"/>
      <c r="C11" s="44"/>
      <c r="D11" s="45"/>
      <c r="E11" s="45"/>
      <c r="F11" s="158"/>
      <c r="G11" s="158"/>
      <c r="H11" s="158"/>
      <c r="I11" s="158"/>
      <c r="J11" s="158"/>
      <c r="K11" s="45"/>
      <c r="L11" s="45"/>
      <c r="M11" s="55"/>
      <c r="N11" s="44"/>
    </row>
    <row r="12" spans="1:14" ht="27.75" customHeight="1" x14ac:dyDescent="0.2">
      <c r="A12" s="218" t="s">
        <v>246</v>
      </c>
      <c r="B12" s="44"/>
      <c r="C12" s="44"/>
      <c r="D12" s="61"/>
      <c r="E12" s="62"/>
      <c r="F12" s="219">
        <v>0.97499999999999998</v>
      </c>
      <c r="G12" s="220"/>
      <c r="H12" s="219">
        <v>0.97499999999999998</v>
      </c>
      <c r="I12" s="158"/>
      <c r="J12" s="222" t="s">
        <v>251</v>
      </c>
      <c r="K12" s="45"/>
      <c r="L12" s="61"/>
      <c r="M12" s="55"/>
      <c r="N12" s="44"/>
    </row>
    <row r="13" spans="1:14" ht="3" customHeight="1" x14ac:dyDescent="0.2">
      <c r="A13" s="51"/>
      <c r="B13" s="44"/>
      <c r="C13" s="44"/>
      <c r="D13" s="45"/>
      <c r="E13" s="45"/>
      <c r="F13" s="158"/>
      <c r="G13" s="158"/>
      <c r="H13" s="158"/>
      <c r="I13" s="158"/>
      <c r="J13" s="158"/>
      <c r="K13" s="45"/>
      <c r="L13" s="45"/>
      <c r="M13" s="55"/>
      <c r="N13" s="44"/>
    </row>
    <row r="14" spans="1:14" ht="27" customHeight="1" x14ac:dyDescent="0.2">
      <c r="A14" s="218" t="s">
        <v>247</v>
      </c>
      <c r="B14" s="44"/>
      <c r="C14" s="44"/>
      <c r="D14" s="61"/>
      <c r="E14" s="62"/>
      <c r="F14" s="219">
        <v>0.95799999999999996</v>
      </c>
      <c r="G14" s="220"/>
      <c r="H14" s="223" t="s">
        <v>249</v>
      </c>
      <c r="I14" s="220"/>
      <c r="J14" s="222" t="s">
        <v>251</v>
      </c>
      <c r="K14" s="45"/>
      <c r="L14" s="61"/>
      <c r="M14" s="55"/>
      <c r="N14" s="44"/>
    </row>
    <row r="15" spans="1:14" ht="3" customHeight="1" x14ac:dyDescent="0.2">
      <c r="A15" s="51"/>
      <c r="B15" s="44"/>
      <c r="C15" s="44"/>
      <c r="D15" s="45"/>
      <c r="E15" s="45"/>
      <c r="F15" s="158"/>
      <c r="G15" s="158"/>
      <c r="H15" s="158"/>
      <c r="I15" s="158"/>
      <c r="J15" s="158"/>
      <c r="K15" s="45"/>
      <c r="L15" s="45"/>
      <c r="M15" s="55"/>
      <c r="N15" s="44"/>
    </row>
    <row r="16" spans="1:14" ht="25.5" x14ac:dyDescent="0.2">
      <c r="A16" s="218" t="s">
        <v>248</v>
      </c>
      <c r="B16" s="44"/>
      <c r="C16" s="44"/>
      <c r="D16" s="45"/>
      <c r="E16" s="45"/>
      <c r="F16" s="219">
        <v>0.997</v>
      </c>
      <c r="G16" s="158"/>
      <c r="H16" s="219">
        <v>0.997</v>
      </c>
      <c r="I16" s="158"/>
      <c r="J16" s="222" t="s">
        <v>251</v>
      </c>
      <c r="K16" s="45"/>
      <c r="L16" s="45"/>
      <c r="M16" s="55"/>
      <c r="N16" s="44"/>
    </row>
    <row r="17" spans="1:14" ht="15" hidden="1" customHeight="1" outlineLevel="1" x14ac:dyDescent="0.2">
      <c r="A17" s="51"/>
      <c r="B17" s="44"/>
      <c r="C17" s="44"/>
      <c r="D17" s="61"/>
      <c r="E17" s="45"/>
      <c r="F17" s="61"/>
      <c r="G17" s="45"/>
      <c r="H17" s="61"/>
      <c r="I17" s="45"/>
      <c r="J17" s="61"/>
      <c r="K17" s="45"/>
      <c r="L17" s="61"/>
      <c r="M17" s="55"/>
      <c r="N17" s="44"/>
    </row>
    <row r="18" spans="1:14" ht="4.5" hidden="1" customHeight="1" outlineLevel="1" x14ac:dyDescent="0.2">
      <c r="A18" s="51" t="s">
        <v>66</v>
      </c>
      <c r="B18" s="44"/>
      <c r="C18" s="44"/>
      <c r="D18" s="66"/>
      <c r="E18" s="45"/>
      <c r="F18" s="66"/>
      <c r="G18" s="45"/>
      <c r="H18" s="66"/>
      <c r="I18" s="45"/>
      <c r="J18" s="66"/>
      <c r="K18" s="45"/>
      <c r="L18" s="66"/>
      <c r="M18" s="55"/>
      <c r="N18" s="44"/>
    </row>
    <row r="19" spans="1:14" ht="15" hidden="1" customHeight="1" outlineLevel="1" x14ac:dyDescent="0.2">
      <c r="A19" s="57"/>
      <c r="B19" s="44"/>
      <c r="C19" s="44"/>
      <c r="D19" s="67">
        <f>SUM(D6:D18)</f>
        <v>0</v>
      </c>
      <c r="E19" s="45"/>
      <c r="F19" s="67">
        <f>SUM(F6:F18)</f>
        <v>5.8769999999999998</v>
      </c>
      <c r="G19" s="45"/>
      <c r="H19" s="67">
        <f>SUM(H6:H18)</f>
        <v>4.9169999999999998</v>
      </c>
      <c r="I19" s="45"/>
      <c r="J19" s="67">
        <f>SUM(J6:J18)</f>
        <v>0</v>
      </c>
      <c r="K19" s="45"/>
      <c r="L19" s="67">
        <f>SUM(L6:L18)</f>
        <v>0</v>
      </c>
      <c r="M19" s="55"/>
      <c r="N19" s="44"/>
    </row>
    <row r="20" spans="1:14" ht="4.5" customHeight="1" collapsed="1" thickBot="1" x14ac:dyDescent="0.25">
      <c r="A20" s="68"/>
      <c r="B20" s="69"/>
      <c r="C20" s="69"/>
      <c r="D20" s="70"/>
      <c r="E20" s="69"/>
      <c r="F20" s="70"/>
      <c r="G20" s="69"/>
      <c r="H20" s="70"/>
      <c r="I20" s="69"/>
      <c r="J20" s="70"/>
      <c r="K20" s="69"/>
      <c r="L20" s="70"/>
      <c r="M20" s="72"/>
      <c r="N20" s="44"/>
    </row>
    <row r="21" spans="1:14" ht="5.25" customHeight="1" x14ac:dyDescent="0.2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</row>
    <row r="23" spans="1:14" x14ac:dyDescent="0.2">
      <c r="B23" s="130" t="s">
        <v>255</v>
      </c>
      <c r="F23" s="82"/>
    </row>
    <row r="24" spans="1:14" x14ac:dyDescent="0.2">
      <c r="B24" s="130" t="s">
        <v>254</v>
      </c>
    </row>
    <row r="25" spans="1:14" x14ac:dyDescent="0.2">
      <c r="B25" s="130" t="s">
        <v>253</v>
      </c>
    </row>
  </sheetData>
  <pageMargins left="0.70866141732283472" right="0.70866141732283472" top="0.39370078740157483" bottom="0.39370078740157483" header="0.31496062992125984" footer="0.31496062992125984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  <pageSetUpPr fitToPage="1"/>
  </sheetPr>
  <dimension ref="A1:E21"/>
  <sheetViews>
    <sheetView zoomScaleNormal="100" workbookViewId="0">
      <selection activeCell="G26" sqref="G26"/>
    </sheetView>
  </sheetViews>
  <sheetFormatPr baseColWidth="10" defaultColWidth="11.42578125" defaultRowHeight="12.75" x14ac:dyDescent="0.2"/>
  <cols>
    <col min="1" max="1" width="24.140625" style="2" customWidth="1"/>
    <col min="2" max="2" width="0.85546875" style="2" customWidth="1"/>
    <col min="3" max="3" width="16.7109375" style="2" customWidth="1"/>
    <col min="4" max="4" width="0.85546875" style="2" customWidth="1"/>
    <col min="5" max="5" width="16.7109375" style="2" customWidth="1"/>
    <col min="6" max="6" width="0.85546875" style="2" customWidth="1"/>
    <col min="7" max="7" width="16.7109375" style="2" customWidth="1"/>
    <col min="8" max="8" width="0.85546875" style="2" customWidth="1"/>
    <col min="9" max="9" width="10.5703125" style="2" customWidth="1"/>
    <col min="10" max="11" width="0.85546875" style="2" customWidth="1"/>
    <col min="12" max="12" width="0.5703125" style="2" customWidth="1"/>
    <col min="13" max="13" width="16.7109375" style="2" customWidth="1"/>
    <col min="14" max="15" width="0.85546875" style="2" customWidth="1"/>
    <col min="16" max="16" width="16.7109375" style="2" customWidth="1"/>
    <col min="17" max="17" width="0.85546875" style="2" customWidth="1"/>
    <col min="18" max="18" width="10.5703125" style="2" customWidth="1"/>
    <col min="19" max="19" width="0.7109375" style="2" customWidth="1"/>
    <col min="20" max="20" width="1.140625" style="2" customWidth="1"/>
    <col min="21" max="16384" width="11.42578125" style="2"/>
  </cols>
  <sheetData>
    <row r="1" spans="1:5" ht="9" customHeight="1" thickBot="1" x14ac:dyDescent="0.25">
      <c r="A1" s="1"/>
      <c r="B1" s="1"/>
      <c r="C1" s="1"/>
      <c r="D1" s="1"/>
      <c r="E1" s="1"/>
    </row>
    <row r="2" spans="1:5" ht="3.75" customHeight="1" x14ac:dyDescent="0.2">
      <c r="A2" s="3"/>
      <c r="B2" s="4"/>
      <c r="C2" s="4"/>
      <c r="D2" s="5"/>
      <c r="E2" s="1"/>
    </row>
    <row r="3" spans="1:5" ht="29.25" customHeight="1" x14ac:dyDescent="0.2">
      <c r="A3" s="6"/>
      <c r="B3" s="1"/>
      <c r="C3" s="17" t="s">
        <v>1</v>
      </c>
      <c r="D3" s="9"/>
      <c r="E3" s="1"/>
    </row>
    <row r="4" spans="1:5" ht="2.25" customHeight="1" x14ac:dyDescent="0.2">
      <c r="A4" s="6"/>
      <c r="B4" s="1"/>
      <c r="C4" s="18"/>
      <c r="D4" s="9"/>
      <c r="E4" s="1"/>
    </row>
    <row r="5" spans="1:5" ht="8.1" customHeight="1" x14ac:dyDescent="0.2">
      <c r="A5" s="6"/>
      <c r="B5" s="1"/>
      <c r="C5" s="18"/>
      <c r="D5" s="9"/>
      <c r="E5" s="1"/>
    </row>
    <row r="6" spans="1:5" x14ac:dyDescent="0.2">
      <c r="A6" s="6"/>
      <c r="B6" s="7"/>
      <c r="C6" s="8" t="s">
        <v>0</v>
      </c>
      <c r="D6" s="9"/>
      <c r="E6" s="1"/>
    </row>
    <row r="7" spans="1:5" x14ac:dyDescent="0.2">
      <c r="A7" s="10"/>
      <c r="B7" s="1"/>
      <c r="C7" s="1"/>
      <c r="D7" s="9"/>
      <c r="E7" s="1"/>
    </row>
    <row r="8" spans="1:5" ht="15" customHeight="1" x14ac:dyDescent="0.2">
      <c r="A8" s="6" t="s">
        <v>2</v>
      </c>
      <c r="B8" s="1"/>
      <c r="C8" s="32">
        <f>'Zahlungsart pro Unternehmen'!B21</f>
        <v>285218716.88999999</v>
      </c>
      <c r="D8" s="9"/>
      <c r="E8" s="1"/>
    </row>
    <row r="9" spans="1:5" ht="3" customHeight="1" x14ac:dyDescent="0.2">
      <c r="A9" s="6"/>
      <c r="B9" s="1"/>
      <c r="C9" s="26"/>
      <c r="D9" s="9"/>
      <c r="E9" s="1"/>
    </row>
    <row r="10" spans="1:5" ht="15" customHeight="1" x14ac:dyDescent="0.2">
      <c r="A10" s="86" t="s">
        <v>76</v>
      </c>
      <c r="B10" s="1"/>
      <c r="C10" s="32">
        <f>'Zahlungsart pro Unternehmen'!D21</f>
        <v>270539178.29000002</v>
      </c>
      <c r="D10" s="9"/>
      <c r="E10" s="1"/>
    </row>
    <row r="11" spans="1:5" ht="3" customHeight="1" x14ac:dyDescent="0.2">
      <c r="A11" s="6"/>
      <c r="B11" s="1"/>
      <c r="C11" s="26"/>
      <c r="D11" s="9"/>
      <c r="E11" s="1"/>
    </row>
    <row r="12" spans="1:5" ht="15" customHeight="1" x14ac:dyDescent="0.2">
      <c r="A12" s="6" t="s">
        <v>3</v>
      </c>
      <c r="B12" s="1"/>
      <c r="C12" s="32">
        <f>'Zahlungsart pro Unternehmen'!F21</f>
        <v>225148254.09</v>
      </c>
      <c r="D12" s="9"/>
      <c r="E12" s="1"/>
    </row>
    <row r="13" spans="1:5" ht="3" customHeight="1" x14ac:dyDescent="0.2">
      <c r="A13" s="6"/>
      <c r="B13" s="1"/>
      <c r="C13" s="26"/>
      <c r="D13" s="9"/>
      <c r="E13" s="1"/>
    </row>
    <row r="14" spans="1:5" ht="15" customHeight="1" x14ac:dyDescent="0.2">
      <c r="A14" s="86" t="s">
        <v>79</v>
      </c>
      <c r="B14" s="1"/>
      <c r="C14" s="32">
        <f>'Zahlungsart pro Unternehmen'!H21</f>
        <v>4080774.7</v>
      </c>
      <c r="D14" s="9"/>
      <c r="E14" s="1"/>
    </row>
    <row r="15" spans="1:5" ht="3" customHeight="1" x14ac:dyDescent="0.2">
      <c r="A15" s="6"/>
      <c r="B15" s="1"/>
      <c r="C15" s="26"/>
      <c r="D15" s="9"/>
      <c r="E15" s="1"/>
    </row>
    <row r="16" spans="1:5" ht="15" customHeight="1" x14ac:dyDescent="0.2">
      <c r="A16" s="86" t="s">
        <v>80</v>
      </c>
      <c r="B16" s="1"/>
      <c r="C16" s="32">
        <f>'Zahlungsart pro Unternehmen'!I21</f>
        <v>17567414.719999999</v>
      </c>
      <c r="D16" s="9"/>
      <c r="E16" s="1"/>
    </row>
    <row r="17" spans="1:5" ht="4.5" customHeight="1" x14ac:dyDescent="0.2">
      <c r="A17" s="6"/>
      <c r="B17" s="1"/>
      <c r="C17" s="35"/>
      <c r="D17" s="9"/>
      <c r="E17" s="1"/>
    </row>
    <row r="18" spans="1:5" ht="15" customHeight="1" x14ac:dyDescent="0.2">
      <c r="A18" s="6"/>
      <c r="B18" s="1"/>
      <c r="C18" s="33">
        <f>SUM(C8:C17)</f>
        <v>802554338.69000018</v>
      </c>
      <c r="D18" s="9"/>
      <c r="E18" s="1"/>
    </row>
    <row r="19" spans="1:5" ht="4.5" customHeight="1" thickBot="1" x14ac:dyDescent="0.25">
      <c r="A19" s="13"/>
      <c r="B19" s="14"/>
      <c r="C19" s="15"/>
      <c r="D19" s="16"/>
      <c r="E19" s="1"/>
    </row>
    <row r="20" spans="1:5" ht="5.25" customHeight="1" x14ac:dyDescent="0.2">
      <c r="A20" s="1"/>
      <c r="B20" s="1"/>
      <c r="C20" s="1"/>
      <c r="D20" s="1"/>
      <c r="E20" s="1"/>
    </row>
    <row r="21" spans="1:5" x14ac:dyDescent="0.2">
      <c r="A21" s="1"/>
      <c r="B21" s="1"/>
      <c r="C21" s="1"/>
      <c r="D21" s="1"/>
      <c r="E21" s="1"/>
    </row>
  </sheetData>
  <pageMargins left="0.70866141732283472" right="0.70866141732283472" top="0.78740157480314965" bottom="0.78740157480314965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A71C4-AE5F-420C-B603-18037D11C7D9}">
  <sheetPr>
    <tabColor theme="3" tint="0.39997558519241921"/>
    <pageSetUpPr fitToPage="1"/>
  </sheetPr>
  <dimension ref="A1:V56"/>
  <sheetViews>
    <sheetView zoomScale="90" zoomScaleNormal="90" workbookViewId="0">
      <selection activeCell="B58" sqref="B58"/>
    </sheetView>
  </sheetViews>
  <sheetFormatPr baseColWidth="10" defaultColWidth="11.42578125" defaultRowHeight="12.75" x14ac:dyDescent="0.2"/>
  <cols>
    <col min="1" max="1" width="2.85546875" style="183" customWidth="1"/>
    <col min="2" max="2" width="40.5703125" style="183" customWidth="1"/>
    <col min="3" max="3" width="0.85546875" style="183" customWidth="1"/>
    <col min="4" max="4" width="16.7109375" style="210" customWidth="1"/>
    <col min="5" max="5" width="0.7109375" style="183" customWidth="1"/>
    <col min="6" max="6" width="22.28515625" style="183" customWidth="1"/>
    <col min="7" max="7" width="1.85546875" style="210" customWidth="1"/>
    <col min="8" max="8" width="16.7109375" style="210" customWidth="1"/>
    <col min="9" max="9" width="0.85546875" style="210" customWidth="1"/>
    <col min="10" max="10" width="13.85546875" style="210" customWidth="1"/>
    <col min="11" max="11" width="0.85546875" style="183" customWidth="1"/>
    <col min="12" max="12" width="10.7109375" style="183" customWidth="1"/>
    <col min="13" max="14" width="0.85546875" style="183" customWidth="1"/>
    <col min="15" max="15" width="15.7109375" style="210" customWidth="1"/>
    <col min="16" max="17" width="0.85546875" style="210" customWidth="1"/>
    <col min="18" max="18" width="12.7109375" style="210" customWidth="1"/>
    <col min="19" max="19" width="0.85546875" style="183" customWidth="1"/>
    <col min="20" max="20" width="10.7109375" style="183" customWidth="1"/>
    <col min="21" max="21" width="0.7109375" style="183" customWidth="1"/>
    <col min="22" max="22" width="1.7109375" style="183" customWidth="1"/>
    <col min="23" max="16384" width="11.42578125" style="183"/>
  </cols>
  <sheetData>
    <row r="1" spans="1:18" ht="8.25" customHeight="1" thickBot="1" x14ac:dyDescent="0.25">
      <c r="A1" s="181"/>
      <c r="B1" s="181"/>
      <c r="C1" s="181"/>
      <c r="D1" s="182"/>
      <c r="E1" s="181"/>
      <c r="G1" s="183"/>
      <c r="H1" s="183"/>
      <c r="I1" s="183"/>
      <c r="J1" s="183"/>
      <c r="O1" s="183"/>
      <c r="P1" s="183"/>
      <c r="Q1" s="183"/>
      <c r="R1" s="183"/>
    </row>
    <row r="2" spans="1:18" ht="3.75" customHeight="1" x14ac:dyDescent="0.2">
      <c r="A2" s="184"/>
      <c r="B2" s="185"/>
      <c r="C2" s="185"/>
      <c r="D2" s="186"/>
      <c r="E2" s="187"/>
      <c r="G2" s="183"/>
      <c r="H2" s="183"/>
      <c r="I2" s="183"/>
      <c r="J2" s="183"/>
      <c r="O2" s="183"/>
      <c r="P2" s="183"/>
      <c r="Q2" s="183"/>
      <c r="R2" s="183"/>
    </row>
    <row r="3" spans="1:18" ht="29.25" customHeight="1" x14ac:dyDescent="0.25">
      <c r="A3" s="188" t="s">
        <v>230</v>
      </c>
      <c r="B3" s="181"/>
      <c r="C3" s="181"/>
      <c r="D3" s="189" t="s">
        <v>4</v>
      </c>
      <c r="E3" s="190"/>
      <c r="G3" s="183"/>
      <c r="H3" s="183"/>
      <c r="I3" s="183"/>
      <c r="J3" s="183"/>
      <c r="O3" s="183"/>
      <c r="P3" s="183"/>
      <c r="Q3" s="183"/>
      <c r="R3" s="183"/>
    </row>
    <row r="4" spans="1:18" ht="2.25" customHeight="1" x14ac:dyDescent="0.2">
      <c r="A4" s="191"/>
      <c r="B4" s="181"/>
      <c r="C4" s="181"/>
      <c r="D4" s="192"/>
      <c r="E4" s="190"/>
      <c r="G4" s="183"/>
      <c r="H4" s="183"/>
      <c r="I4" s="183"/>
      <c r="J4" s="183"/>
      <c r="O4" s="183"/>
      <c r="P4" s="183"/>
      <c r="Q4" s="183"/>
      <c r="R4" s="183"/>
    </row>
    <row r="5" spans="1:18" ht="9" customHeight="1" x14ac:dyDescent="0.2">
      <c r="A5" s="191"/>
      <c r="B5" s="181"/>
      <c r="C5" s="181"/>
      <c r="D5" s="192"/>
      <c r="E5" s="190"/>
      <c r="G5" s="183"/>
      <c r="H5" s="183"/>
      <c r="I5" s="183"/>
      <c r="J5" s="183"/>
      <c r="O5" s="183"/>
      <c r="P5" s="183"/>
      <c r="Q5" s="183"/>
      <c r="R5" s="183"/>
    </row>
    <row r="6" spans="1:18" x14ac:dyDescent="0.2">
      <c r="A6" s="191"/>
      <c r="B6" s="181"/>
      <c r="C6" s="193"/>
      <c r="D6" s="194" t="s">
        <v>0</v>
      </c>
      <c r="E6" s="190"/>
      <c r="G6" s="183"/>
      <c r="H6" s="183"/>
      <c r="I6" s="183"/>
      <c r="J6" s="183"/>
      <c r="O6" s="183"/>
      <c r="P6" s="183"/>
      <c r="Q6" s="183"/>
      <c r="R6" s="183"/>
    </row>
    <row r="7" spans="1:18" x14ac:dyDescent="0.2">
      <c r="A7" s="195"/>
      <c r="B7" s="196"/>
      <c r="C7" s="181"/>
      <c r="D7" s="182"/>
      <c r="E7" s="190"/>
      <c r="G7" s="183"/>
      <c r="H7" s="183"/>
      <c r="I7" s="183"/>
      <c r="J7" s="183"/>
      <c r="O7" s="183"/>
      <c r="P7" s="183"/>
      <c r="Q7" s="183"/>
      <c r="R7" s="183"/>
    </row>
    <row r="8" spans="1:18" ht="15" customHeight="1" x14ac:dyDescent="0.25">
      <c r="A8" s="197" t="s">
        <v>7</v>
      </c>
      <c r="B8" s="181"/>
      <c r="C8" s="181"/>
      <c r="D8" s="198"/>
      <c r="E8" s="190"/>
      <c r="F8"/>
      <c r="G8" s="183"/>
      <c r="H8" s="183"/>
      <c r="I8" s="183"/>
      <c r="J8" s="183"/>
      <c r="O8" s="183"/>
      <c r="P8" s="183"/>
      <c r="Q8" s="183"/>
      <c r="R8" s="183"/>
    </row>
    <row r="9" spans="1:18" ht="3" customHeight="1" x14ac:dyDescent="0.25">
      <c r="A9" s="191"/>
      <c r="B9" s="181"/>
      <c r="C9" s="181"/>
      <c r="D9" s="199"/>
      <c r="E9" s="190"/>
      <c r="F9"/>
      <c r="G9" s="183"/>
      <c r="H9" s="183"/>
      <c r="I9" s="183"/>
      <c r="J9" s="183"/>
      <c r="O9" s="183"/>
      <c r="P9" s="183"/>
      <c r="Q9" s="183"/>
      <c r="R9" s="183"/>
    </row>
    <row r="10" spans="1:18" ht="15" customHeight="1" x14ac:dyDescent="0.25">
      <c r="A10" s="197" t="s">
        <v>16</v>
      </c>
      <c r="B10" s="181"/>
      <c r="C10" s="181"/>
      <c r="D10" s="200">
        <v>8784591.8699999992</v>
      </c>
      <c r="E10" s="190"/>
      <c r="F10"/>
      <c r="G10" s="183"/>
      <c r="H10" s="183"/>
      <c r="I10" s="183"/>
      <c r="J10" s="183"/>
      <c r="O10" s="183"/>
      <c r="P10" s="183"/>
      <c r="Q10" s="183"/>
      <c r="R10" s="183"/>
    </row>
    <row r="11" spans="1:18" ht="15" customHeight="1" x14ac:dyDescent="0.25">
      <c r="A11" s="197"/>
      <c r="B11" s="201" t="s">
        <v>113</v>
      </c>
      <c r="C11" s="181"/>
      <c r="D11" s="202">
        <v>7604777.8600000003</v>
      </c>
      <c r="E11" s="190"/>
      <c r="F11"/>
      <c r="G11" s="183"/>
      <c r="H11" s="183"/>
      <c r="I11" s="183"/>
      <c r="J11" s="183"/>
      <c r="O11" s="183"/>
      <c r="P11" s="183"/>
      <c r="Q11" s="183"/>
      <c r="R11" s="183"/>
    </row>
    <row r="12" spans="1:18" ht="15" customHeight="1" x14ac:dyDescent="0.25">
      <c r="A12" s="197"/>
      <c r="B12" s="201" t="s">
        <v>114</v>
      </c>
      <c r="C12" s="181"/>
      <c r="D12" s="202">
        <v>1179814.01</v>
      </c>
      <c r="E12" s="190"/>
      <c r="F12"/>
      <c r="G12" s="183"/>
      <c r="H12" s="183"/>
      <c r="I12" s="183"/>
      <c r="J12" s="183"/>
      <c r="O12" s="183"/>
      <c r="P12" s="183"/>
      <c r="Q12" s="183"/>
      <c r="R12" s="183"/>
    </row>
    <row r="13" spans="1:18" ht="4.5" customHeight="1" x14ac:dyDescent="0.25">
      <c r="A13" s="191"/>
      <c r="B13" s="181"/>
      <c r="C13" s="181"/>
      <c r="D13" s="199"/>
      <c r="E13" s="190"/>
      <c r="F13"/>
      <c r="G13" s="183"/>
      <c r="H13" s="183"/>
      <c r="I13" s="183"/>
      <c r="J13" s="183"/>
      <c r="O13" s="183"/>
      <c r="P13" s="183"/>
      <c r="Q13" s="183"/>
      <c r="R13" s="183"/>
    </row>
    <row r="14" spans="1:18" ht="15" customHeight="1" x14ac:dyDescent="0.25">
      <c r="A14" t="s">
        <v>166</v>
      </c>
      <c r="B14" s="181"/>
      <c r="C14" s="181"/>
      <c r="D14" s="200">
        <v>228306607</v>
      </c>
      <c r="E14" s="190"/>
      <c r="F14"/>
      <c r="G14" s="183"/>
      <c r="H14" s="183"/>
      <c r="I14" s="183"/>
      <c r="J14" s="183"/>
      <c r="O14" s="183"/>
      <c r="P14" s="183"/>
      <c r="Q14" s="183"/>
      <c r="R14" s="183"/>
    </row>
    <row r="15" spans="1:18" ht="15" customHeight="1" x14ac:dyDescent="0.25">
      <c r="A15"/>
      <c r="B15" s="201" t="s">
        <v>115</v>
      </c>
      <c r="C15" s="181"/>
      <c r="D15" s="202">
        <v>228306607</v>
      </c>
      <c r="E15" s="190"/>
      <c r="F15"/>
      <c r="G15" s="183"/>
      <c r="H15" s="183"/>
      <c r="I15" s="183"/>
      <c r="J15" s="183"/>
      <c r="O15" s="183"/>
      <c r="P15" s="183"/>
      <c r="Q15" s="183"/>
      <c r="R15" s="183"/>
    </row>
    <row r="16" spans="1:18" ht="4.5" customHeight="1" x14ac:dyDescent="0.25">
      <c r="A16" s="191"/>
      <c r="B16" s="181"/>
      <c r="C16" s="181"/>
      <c r="D16" s="199"/>
      <c r="E16" s="190"/>
      <c r="F16"/>
      <c r="G16" s="183"/>
      <c r="H16" s="183"/>
      <c r="I16" s="183"/>
      <c r="J16" s="183"/>
      <c r="O16" s="183"/>
      <c r="P16" s="183"/>
      <c r="Q16" s="183"/>
      <c r="R16" s="183"/>
    </row>
    <row r="17" spans="1:18" ht="15" customHeight="1" x14ac:dyDescent="0.25">
      <c r="A17" t="s">
        <v>231</v>
      </c>
      <c r="B17" s="181"/>
      <c r="C17" s="181"/>
      <c r="D17" s="198"/>
      <c r="E17" s="190"/>
      <c r="F17"/>
      <c r="G17" s="183"/>
      <c r="H17" s="183"/>
      <c r="I17" s="183"/>
      <c r="J17" s="183"/>
      <c r="O17" s="183"/>
      <c r="P17" s="183"/>
      <c r="Q17" s="183"/>
      <c r="R17" s="183"/>
    </row>
    <row r="18" spans="1:18" ht="4.5" customHeight="1" x14ac:dyDescent="0.25">
      <c r="A18" s="191"/>
      <c r="B18" s="181"/>
      <c r="C18" s="181"/>
      <c r="D18" s="199"/>
      <c r="E18" s="190"/>
      <c r="F18"/>
      <c r="G18" s="183"/>
      <c r="H18" s="183"/>
      <c r="I18" s="183"/>
      <c r="J18" s="183"/>
      <c r="O18" s="183"/>
      <c r="P18" s="183"/>
      <c r="Q18" s="183"/>
      <c r="R18" s="183"/>
    </row>
    <row r="19" spans="1:18" ht="15" customHeight="1" x14ac:dyDescent="0.25">
      <c r="A19" t="s">
        <v>13</v>
      </c>
      <c r="B19" s="181"/>
      <c r="C19" s="181"/>
      <c r="D19" s="200">
        <v>284000</v>
      </c>
      <c r="E19" s="190"/>
      <c r="F19"/>
      <c r="G19" s="183"/>
      <c r="H19" s="183"/>
      <c r="I19" s="183"/>
      <c r="J19" s="183"/>
      <c r="O19" s="183"/>
      <c r="P19" s="183"/>
      <c r="Q19" s="183"/>
      <c r="R19" s="183"/>
    </row>
    <row r="20" spans="1:18" ht="15" customHeight="1" x14ac:dyDescent="0.25">
      <c r="A20"/>
      <c r="B20" s="201" t="s">
        <v>118</v>
      </c>
      <c r="C20" s="201"/>
      <c r="D20" s="202">
        <v>284000</v>
      </c>
      <c r="E20" s="190"/>
      <c r="F20"/>
      <c r="G20" s="183"/>
      <c r="H20" s="183"/>
      <c r="I20" s="183"/>
      <c r="J20" s="183"/>
      <c r="O20" s="183"/>
      <c r="P20" s="183"/>
      <c r="Q20" s="183"/>
      <c r="R20" s="183"/>
    </row>
    <row r="21" spans="1:18" ht="4.5" customHeight="1" x14ac:dyDescent="0.25">
      <c r="A21" s="191"/>
      <c r="B21" s="181"/>
      <c r="C21" s="181"/>
      <c r="D21" s="199"/>
      <c r="E21" s="190"/>
      <c r="F21"/>
      <c r="G21" s="183"/>
      <c r="H21" s="183"/>
      <c r="I21" s="183"/>
      <c r="J21" s="183"/>
      <c r="O21" s="183"/>
      <c r="P21" s="183"/>
      <c r="Q21" s="183"/>
      <c r="R21" s="183"/>
    </row>
    <row r="22" spans="1:18" ht="15" customHeight="1" x14ac:dyDescent="0.25">
      <c r="A22" t="s">
        <v>124</v>
      </c>
      <c r="B22" s="181"/>
      <c r="C22" s="181"/>
      <c r="D22" s="200">
        <v>557330.26</v>
      </c>
      <c r="E22" s="190"/>
      <c r="F22"/>
      <c r="G22" s="183"/>
      <c r="H22" s="183"/>
      <c r="I22" s="183"/>
      <c r="J22" s="183"/>
      <c r="O22" s="183"/>
      <c r="P22" s="183"/>
      <c r="Q22" s="183"/>
      <c r="R22" s="183"/>
    </row>
    <row r="23" spans="1:18" ht="15" customHeight="1" x14ac:dyDescent="0.25">
      <c r="A23"/>
      <c r="B23" s="201" t="s">
        <v>122</v>
      </c>
      <c r="C23" s="201"/>
      <c r="D23" s="202">
        <v>557330.26</v>
      </c>
      <c r="E23" s="190"/>
      <c r="F23"/>
      <c r="G23" s="183"/>
      <c r="H23" s="183"/>
      <c r="I23" s="183"/>
      <c r="J23" s="183"/>
      <c r="O23" s="183"/>
      <c r="P23" s="183"/>
      <c r="Q23" s="183"/>
      <c r="R23" s="183"/>
    </row>
    <row r="24" spans="1:18" ht="4.5" customHeight="1" x14ac:dyDescent="0.25">
      <c r="A24" s="191"/>
      <c r="B24" s="181"/>
      <c r="C24" s="181"/>
      <c r="D24" s="199"/>
      <c r="E24" s="190"/>
      <c r="F24"/>
      <c r="G24" s="183"/>
      <c r="H24" s="183"/>
      <c r="I24" s="183"/>
      <c r="J24" s="183"/>
      <c r="O24" s="183"/>
      <c r="P24" s="183"/>
      <c r="Q24" s="183"/>
      <c r="R24" s="183"/>
    </row>
    <row r="25" spans="1:18" ht="15" customHeight="1" x14ac:dyDescent="0.25">
      <c r="A25" t="s">
        <v>17</v>
      </c>
      <c r="B25" s="181"/>
      <c r="C25" s="181"/>
      <c r="D25" s="198"/>
      <c r="E25" s="190"/>
      <c r="F25"/>
      <c r="G25" s="183"/>
      <c r="H25" s="183"/>
      <c r="I25" s="183"/>
      <c r="J25" s="183"/>
      <c r="O25" s="183"/>
      <c r="P25" s="183"/>
      <c r="Q25" s="183"/>
      <c r="R25" s="183"/>
    </row>
    <row r="26" spans="1:18" ht="4.5" customHeight="1" x14ac:dyDescent="0.25">
      <c r="A26" s="191"/>
      <c r="B26" s="181"/>
      <c r="C26" s="181"/>
      <c r="D26" s="199"/>
      <c r="E26" s="190"/>
      <c r="F26"/>
      <c r="G26" s="183"/>
      <c r="H26" s="183"/>
      <c r="I26" s="183"/>
      <c r="J26" s="183"/>
      <c r="O26" s="183"/>
      <c r="P26" s="183"/>
      <c r="Q26" s="183"/>
      <c r="R26" s="183"/>
    </row>
    <row r="27" spans="1:18" ht="15" customHeight="1" x14ac:dyDescent="0.25">
      <c r="A27" t="s">
        <v>15</v>
      </c>
      <c r="B27" s="181"/>
      <c r="C27" s="181"/>
      <c r="D27" s="198"/>
      <c r="E27" s="190"/>
      <c r="F27"/>
      <c r="G27" s="183"/>
      <c r="H27" s="183"/>
      <c r="I27" s="183"/>
      <c r="J27" s="183"/>
      <c r="O27" s="183"/>
      <c r="P27" s="183"/>
      <c r="Q27" s="183"/>
      <c r="R27" s="183"/>
    </row>
    <row r="28" spans="1:18" ht="4.5" customHeight="1" x14ac:dyDescent="0.25">
      <c r="A28" s="191"/>
      <c r="B28" s="181"/>
      <c r="C28" s="181"/>
      <c r="D28" s="199"/>
      <c r="E28" s="190"/>
      <c r="F28"/>
      <c r="G28" s="183"/>
      <c r="H28" s="183"/>
      <c r="I28" s="183"/>
      <c r="J28" s="183"/>
      <c r="O28" s="183"/>
      <c r="P28" s="183"/>
      <c r="Q28" s="183"/>
      <c r="R28" s="183"/>
    </row>
    <row r="29" spans="1:18" ht="15" customHeight="1" x14ac:dyDescent="0.25">
      <c r="A29" t="s">
        <v>120</v>
      </c>
      <c r="B29" s="181"/>
      <c r="C29" s="181"/>
      <c r="D29" s="198">
        <v>35131341.740000002</v>
      </c>
      <c r="E29" s="190"/>
      <c r="F29"/>
      <c r="G29" s="183"/>
      <c r="H29" s="183"/>
      <c r="I29" s="183"/>
      <c r="J29" s="183"/>
      <c r="O29" s="183"/>
      <c r="P29" s="183"/>
      <c r="Q29" s="183"/>
      <c r="R29" s="183"/>
    </row>
    <row r="30" spans="1:18" ht="15" customHeight="1" x14ac:dyDescent="0.25">
      <c r="A30"/>
      <c r="B30" s="201" t="s">
        <v>232</v>
      </c>
      <c r="C30" s="181"/>
      <c r="D30" s="202">
        <v>35131341.740000002</v>
      </c>
      <c r="E30" s="190"/>
      <c r="F30"/>
      <c r="G30" s="183"/>
      <c r="H30" s="183"/>
      <c r="I30" s="183"/>
      <c r="J30" s="183"/>
      <c r="O30" s="183"/>
      <c r="P30" s="183"/>
      <c r="Q30" s="183"/>
      <c r="R30" s="183"/>
    </row>
    <row r="31" spans="1:18" ht="4.5" customHeight="1" x14ac:dyDescent="0.25">
      <c r="A31" s="191"/>
      <c r="B31" s="181"/>
      <c r="C31" s="181"/>
      <c r="D31" s="199"/>
      <c r="E31" s="190"/>
      <c r="F31"/>
      <c r="G31" s="183"/>
      <c r="H31" s="183"/>
      <c r="I31" s="183"/>
      <c r="J31" s="183"/>
      <c r="O31" s="183"/>
      <c r="P31" s="183"/>
      <c r="Q31" s="183"/>
      <c r="R31" s="183"/>
    </row>
    <row r="32" spans="1:18" ht="15" customHeight="1" x14ac:dyDescent="0.25">
      <c r="A32" t="s">
        <v>14</v>
      </c>
      <c r="B32" s="181"/>
      <c r="C32" s="181"/>
      <c r="D32" s="200">
        <v>3270000</v>
      </c>
      <c r="E32" s="190"/>
      <c r="F32"/>
      <c r="G32" s="183"/>
      <c r="H32" s="183"/>
      <c r="I32" s="183"/>
      <c r="J32" s="183"/>
      <c r="O32" s="183"/>
      <c r="P32" s="183"/>
      <c r="Q32" s="183"/>
      <c r="R32" s="183"/>
    </row>
    <row r="33" spans="1:18" ht="15" customHeight="1" x14ac:dyDescent="0.25">
      <c r="A33"/>
      <c r="B33" s="201" t="s">
        <v>233</v>
      </c>
      <c r="C33" s="201"/>
      <c r="D33" s="202">
        <v>3270000</v>
      </c>
      <c r="E33" s="190"/>
      <c r="F33"/>
      <c r="G33" s="183"/>
      <c r="H33" s="183"/>
      <c r="I33" s="183"/>
      <c r="J33" s="183"/>
      <c r="O33" s="183"/>
      <c r="P33" s="183"/>
      <c r="Q33" s="183"/>
      <c r="R33" s="183"/>
    </row>
    <row r="34" spans="1:18" ht="4.5" customHeight="1" x14ac:dyDescent="0.25">
      <c r="A34" s="191"/>
      <c r="B34" s="181"/>
      <c r="C34" s="181"/>
      <c r="D34" s="199"/>
      <c r="E34" s="190"/>
      <c r="F34"/>
      <c r="G34" s="183"/>
      <c r="H34" s="183"/>
      <c r="I34" s="183"/>
      <c r="J34" s="183"/>
      <c r="O34" s="183"/>
      <c r="P34" s="183"/>
      <c r="Q34" s="183"/>
      <c r="R34" s="183"/>
    </row>
    <row r="35" spans="1:18" ht="15" customHeight="1" x14ac:dyDescent="0.25">
      <c r="A35" t="s">
        <v>18</v>
      </c>
      <c r="B35" s="181"/>
      <c r="C35" s="181"/>
      <c r="D35" s="198"/>
      <c r="E35" s="190"/>
      <c r="F35"/>
      <c r="G35" s="183"/>
      <c r="H35" s="183"/>
      <c r="I35" s="183"/>
      <c r="J35" s="183"/>
      <c r="O35" s="183"/>
      <c r="P35" s="183"/>
      <c r="Q35" s="183"/>
      <c r="R35" s="183"/>
    </row>
    <row r="36" spans="1:18" ht="4.5" customHeight="1" x14ac:dyDescent="0.25">
      <c r="A36" s="191"/>
      <c r="B36" s="181"/>
      <c r="C36" s="181"/>
      <c r="D36" s="199"/>
      <c r="E36" s="190"/>
      <c r="F36"/>
      <c r="G36" s="183"/>
      <c r="H36" s="183"/>
      <c r="I36" s="183"/>
      <c r="J36" s="183"/>
      <c r="O36" s="183"/>
      <c r="P36" s="183"/>
      <c r="Q36" s="183"/>
      <c r="R36" s="183"/>
    </row>
    <row r="37" spans="1:18" ht="15" customHeight="1" x14ac:dyDescent="0.25">
      <c r="A37" t="s">
        <v>19</v>
      </c>
      <c r="B37" s="181"/>
      <c r="C37" s="181"/>
      <c r="D37" s="198"/>
      <c r="E37" s="190"/>
      <c r="F37"/>
      <c r="G37" s="183"/>
      <c r="H37" s="183"/>
      <c r="I37" s="183"/>
      <c r="J37" s="183"/>
      <c r="O37" s="183"/>
      <c r="P37" s="183"/>
      <c r="Q37" s="183"/>
      <c r="R37" s="183"/>
    </row>
    <row r="38" spans="1:18" ht="4.5" customHeight="1" x14ac:dyDescent="0.25">
      <c r="A38" s="191"/>
      <c r="B38" s="181"/>
      <c r="C38" s="181"/>
      <c r="D38" s="199"/>
      <c r="E38" s="190"/>
      <c r="F38"/>
      <c r="G38" s="183"/>
      <c r="H38" s="183"/>
      <c r="I38" s="183"/>
      <c r="J38" s="183"/>
      <c r="O38" s="183"/>
      <c r="P38" s="183"/>
      <c r="Q38" s="183"/>
      <c r="R38" s="183"/>
    </row>
    <row r="39" spans="1:18" ht="15" customHeight="1" x14ac:dyDescent="0.25">
      <c r="A39" t="s">
        <v>12</v>
      </c>
      <c r="B39" s="181"/>
      <c r="C39" s="181"/>
      <c r="D39" s="198"/>
      <c r="E39" s="190"/>
      <c r="F39"/>
      <c r="G39" s="183"/>
      <c r="H39" s="183"/>
      <c r="I39" s="183"/>
      <c r="J39" s="183"/>
      <c r="O39" s="183"/>
      <c r="P39" s="183"/>
      <c r="Q39" s="183"/>
      <c r="R39" s="183"/>
    </row>
    <row r="40" spans="1:18" ht="4.5" customHeight="1" x14ac:dyDescent="0.25">
      <c r="A40"/>
      <c r="B40" s="181"/>
      <c r="C40" s="181"/>
      <c r="D40" s="227"/>
      <c r="E40" s="190"/>
      <c r="F40"/>
      <c r="G40" s="183"/>
      <c r="H40" s="183"/>
      <c r="I40" s="183"/>
      <c r="J40" s="183"/>
      <c r="O40" s="183"/>
      <c r="P40" s="183"/>
      <c r="Q40" s="183"/>
      <c r="R40" s="183"/>
    </row>
    <row r="41" spans="1:18" ht="15" customHeight="1" x14ac:dyDescent="0.25">
      <c r="A41"/>
      <c r="B41" s="201" t="s">
        <v>116</v>
      </c>
      <c r="C41" s="201"/>
      <c r="D41" s="202"/>
      <c r="E41" s="190"/>
      <c r="F41"/>
      <c r="G41" s="183"/>
      <c r="H41" s="183"/>
      <c r="I41" s="183"/>
      <c r="J41" s="183"/>
      <c r="O41" s="183"/>
      <c r="P41" s="183"/>
      <c r="Q41" s="183"/>
      <c r="R41" s="183"/>
    </row>
    <row r="42" spans="1:18" ht="4.5" customHeight="1" x14ac:dyDescent="0.25">
      <c r="A42" s="191"/>
      <c r="B42" s="181"/>
      <c r="C42" s="181"/>
      <c r="D42" s="199"/>
      <c r="E42" s="190"/>
      <c r="F42"/>
      <c r="G42" s="183"/>
      <c r="H42" s="183"/>
      <c r="I42" s="183"/>
      <c r="J42" s="183"/>
      <c r="O42" s="183"/>
      <c r="P42" s="183"/>
      <c r="Q42" s="183"/>
      <c r="R42" s="183"/>
    </row>
    <row r="43" spans="1:18" ht="15" customHeight="1" x14ac:dyDescent="0.25">
      <c r="A43" t="s">
        <v>11</v>
      </c>
      <c r="B43" s="181"/>
      <c r="C43" s="181"/>
      <c r="D43" s="200">
        <v>8884846.0199999996</v>
      </c>
      <c r="E43" s="190"/>
      <c r="F43"/>
      <c r="G43" s="183"/>
      <c r="H43" s="183"/>
      <c r="I43" s="183"/>
      <c r="J43" s="183"/>
      <c r="O43" s="183"/>
      <c r="P43" s="183"/>
      <c r="Q43" s="183"/>
      <c r="R43" s="183"/>
    </row>
    <row r="44" spans="1:18" ht="15" customHeight="1" x14ac:dyDescent="0.25">
      <c r="A44"/>
      <c r="B44" s="201" t="s">
        <v>117</v>
      </c>
      <c r="C44" s="201"/>
      <c r="D44" s="202">
        <v>8884846.0199999996</v>
      </c>
      <c r="E44" s="190"/>
      <c r="F44"/>
      <c r="G44" s="183"/>
      <c r="H44" s="183"/>
      <c r="I44" s="183"/>
      <c r="J44" s="183"/>
      <c r="O44" s="183"/>
      <c r="P44" s="183"/>
      <c r="Q44" s="183"/>
      <c r="R44" s="183"/>
    </row>
    <row r="45" spans="1:18" ht="4.5" customHeight="1" x14ac:dyDescent="0.25">
      <c r="A45" s="191"/>
      <c r="B45" s="181"/>
      <c r="C45" s="181"/>
      <c r="D45" s="199"/>
      <c r="E45" s="190"/>
      <c r="F45"/>
      <c r="G45" s="183"/>
      <c r="H45" s="183"/>
      <c r="I45" s="183"/>
      <c r="J45" s="183"/>
      <c r="O45" s="183"/>
      <c r="P45" s="183"/>
      <c r="Q45" s="183"/>
      <c r="R45" s="183"/>
    </row>
    <row r="46" spans="1:18" ht="15" customHeight="1" x14ac:dyDescent="0.25">
      <c r="A46" t="s">
        <v>8</v>
      </c>
      <c r="B46" s="181"/>
      <c r="C46" s="181"/>
      <c r="D46" s="198"/>
      <c r="E46" s="190"/>
      <c r="F46"/>
      <c r="G46" s="183"/>
      <c r="H46" s="183"/>
      <c r="I46" s="183"/>
      <c r="J46" s="183"/>
      <c r="O46" s="183"/>
      <c r="P46" s="183"/>
      <c r="Q46" s="183"/>
      <c r="R46" s="183"/>
    </row>
    <row r="47" spans="1:18" ht="4.5" customHeight="1" x14ac:dyDescent="0.25">
      <c r="A47" s="191"/>
      <c r="B47" s="181"/>
      <c r="C47" s="181"/>
      <c r="D47" s="199"/>
      <c r="E47" s="190"/>
      <c r="F47"/>
      <c r="G47" s="183"/>
      <c r="H47" s="183"/>
      <c r="I47" s="183"/>
      <c r="J47" s="183"/>
      <c r="O47" s="183"/>
      <c r="P47" s="183"/>
      <c r="Q47" s="183"/>
      <c r="R47" s="183"/>
    </row>
    <row r="48" spans="1:18" ht="15" customHeight="1" x14ac:dyDescent="0.25">
      <c r="A48" s="197" t="s">
        <v>10</v>
      </c>
      <c r="B48" s="181"/>
      <c r="C48" s="181"/>
      <c r="D48" s="198"/>
      <c r="E48" s="190"/>
      <c r="F48"/>
      <c r="G48" s="183"/>
      <c r="H48" s="183"/>
      <c r="I48" s="183"/>
      <c r="J48" s="183"/>
      <c r="O48" s="183"/>
      <c r="P48" s="183"/>
      <c r="Q48" s="183"/>
      <c r="R48" s="183"/>
    </row>
    <row r="49" spans="1:22" ht="4.5" customHeight="1" x14ac:dyDescent="0.25">
      <c r="A49" s="191"/>
      <c r="B49" s="181"/>
      <c r="C49" s="181"/>
      <c r="D49" s="199"/>
      <c r="E49" s="190"/>
      <c r="F49"/>
      <c r="G49" s="183"/>
      <c r="H49" s="183"/>
      <c r="I49" s="183"/>
      <c r="J49" s="183"/>
      <c r="O49" s="183"/>
      <c r="P49" s="183"/>
      <c r="Q49" s="183"/>
      <c r="R49" s="183"/>
    </row>
    <row r="50" spans="1:22" ht="15" customHeight="1" x14ac:dyDescent="0.25">
      <c r="A50" s="197" t="s">
        <v>245</v>
      </c>
      <c r="B50" s="181"/>
      <c r="C50" s="181"/>
      <c r="D50" s="198"/>
      <c r="E50" s="190"/>
      <c r="F50"/>
      <c r="G50" s="183"/>
      <c r="H50" s="183"/>
      <c r="I50" s="183"/>
      <c r="J50" s="183"/>
      <c r="O50" s="183"/>
      <c r="P50" s="183"/>
      <c r="Q50" s="183"/>
      <c r="R50" s="183"/>
    </row>
    <row r="51" spans="1:22" ht="4.5" customHeight="1" x14ac:dyDescent="0.25">
      <c r="A51" s="191"/>
      <c r="B51" s="181"/>
      <c r="C51" s="181"/>
      <c r="D51" s="203"/>
      <c r="E51" s="190"/>
      <c r="F51"/>
      <c r="G51" s="183"/>
      <c r="H51" s="183"/>
      <c r="I51" s="183"/>
      <c r="J51" s="183"/>
      <c r="O51" s="183"/>
      <c r="P51" s="183"/>
      <c r="Q51" s="183"/>
      <c r="R51" s="183"/>
    </row>
    <row r="52" spans="1:22" ht="15" customHeight="1" x14ac:dyDescent="0.2">
      <c r="A52" s="191"/>
      <c r="B52" s="181"/>
      <c r="C52" s="181"/>
      <c r="D52" s="204">
        <f xml:space="preserve"> SUM(D8,D10,D14,D19,D22,D29,D32,D43,D46,D48,D50,D35,D37,D39,D25,D27,D17)</f>
        <v>285218716.88999999</v>
      </c>
      <c r="E52" s="190"/>
      <c r="G52" s="183"/>
      <c r="H52" s="183"/>
      <c r="I52" s="183"/>
      <c r="J52" s="183"/>
      <c r="O52" s="183"/>
      <c r="P52" s="183"/>
      <c r="Q52" s="183"/>
      <c r="R52" s="183"/>
    </row>
    <row r="53" spans="1:22" ht="4.5" customHeight="1" thickBot="1" x14ac:dyDescent="0.25">
      <c r="A53" s="205"/>
      <c r="B53" s="206"/>
      <c r="C53" s="206"/>
      <c r="D53" s="207"/>
      <c r="E53" s="208"/>
      <c r="G53" s="183"/>
      <c r="H53" s="183"/>
      <c r="I53" s="183"/>
      <c r="J53" s="183"/>
      <c r="O53" s="183"/>
      <c r="P53" s="183"/>
      <c r="Q53" s="183"/>
      <c r="R53" s="183"/>
    </row>
    <row r="54" spans="1:22" ht="7.5" customHeight="1" x14ac:dyDescent="0.2">
      <c r="A54" s="181"/>
      <c r="B54" s="181"/>
      <c r="C54" s="181"/>
      <c r="D54" s="182"/>
      <c r="E54" s="181"/>
      <c r="F54" s="181"/>
      <c r="G54" s="182"/>
      <c r="H54" s="182"/>
      <c r="I54" s="182"/>
      <c r="J54" s="182"/>
      <c r="K54" s="181"/>
      <c r="L54" s="181"/>
      <c r="M54" s="181"/>
      <c r="N54" s="181"/>
      <c r="O54" s="182"/>
      <c r="P54" s="182"/>
      <c r="Q54" s="182"/>
      <c r="R54" s="182"/>
      <c r="S54" s="181"/>
      <c r="T54" s="181"/>
      <c r="U54" s="181"/>
      <c r="V54" s="181"/>
    </row>
    <row r="56" spans="1:22" x14ac:dyDescent="0.2">
      <c r="B56" s="209"/>
    </row>
  </sheetData>
  <pageMargins left="0.70866141732283472" right="0.70866141732283472" top="0.78740157480314965" bottom="0.78740157480314965" header="0.31496062992125984" footer="0.31496062992125984"/>
  <pageSetup paperSize="9" scale="8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39997558519241921"/>
    <pageSetUpPr fitToPage="1"/>
  </sheetPr>
  <dimension ref="A1:V44"/>
  <sheetViews>
    <sheetView zoomScaleNormal="100" workbookViewId="0">
      <selection activeCell="E47" sqref="E47"/>
    </sheetView>
  </sheetViews>
  <sheetFormatPr baseColWidth="10" defaultColWidth="11.42578125" defaultRowHeight="12.75" outlineLevelRow="1" x14ac:dyDescent="0.2"/>
  <cols>
    <col min="1" max="1" width="3.5703125" style="46" customWidth="1"/>
    <col min="2" max="2" width="2.7109375" style="46" customWidth="1"/>
    <col min="3" max="3" width="50.7109375" style="46" customWidth="1"/>
    <col min="4" max="4" width="0.85546875" style="46" customWidth="1"/>
    <col min="5" max="5" width="16.7109375" style="74" customWidth="1"/>
    <col min="6" max="7" width="0.7109375" style="46" customWidth="1"/>
    <col min="8" max="8" width="45.85546875" style="46" customWidth="1"/>
    <col min="9" max="9" width="3.7109375" style="46" customWidth="1"/>
    <col min="10" max="10" width="13.7109375" style="74" customWidth="1"/>
    <col min="11" max="11" width="0.85546875" style="46" customWidth="1"/>
    <col min="12" max="12" width="10.7109375" style="46" customWidth="1"/>
    <col min="13" max="14" width="0.85546875" style="46" customWidth="1"/>
    <col min="15" max="15" width="15.7109375" style="74" customWidth="1"/>
    <col min="16" max="17" width="0.85546875" style="46" customWidth="1"/>
    <col min="18" max="18" width="13.28515625" style="74" customWidth="1"/>
    <col min="19" max="19" width="0.85546875" style="46" customWidth="1"/>
    <col min="20" max="20" width="11" style="46" bestFit="1" customWidth="1"/>
    <col min="21" max="21" width="0.7109375" style="46" customWidth="1"/>
    <col min="22" max="22" width="1.7109375" style="46" customWidth="1"/>
    <col min="23" max="16384" width="11.42578125" style="46"/>
  </cols>
  <sheetData>
    <row r="1" spans="1:18" ht="8.25" customHeight="1" thickBot="1" x14ac:dyDescent="0.25">
      <c r="A1" s="44"/>
      <c r="B1" s="44"/>
      <c r="C1" s="44"/>
      <c r="D1" s="44"/>
      <c r="E1" s="45"/>
      <c r="F1" s="44"/>
      <c r="G1" s="44"/>
      <c r="H1" s="44"/>
      <c r="J1" s="46"/>
      <c r="O1" s="46"/>
      <c r="R1" s="46"/>
    </row>
    <row r="2" spans="1:18" ht="3.75" customHeight="1" x14ac:dyDescent="0.2">
      <c r="A2" s="47"/>
      <c r="B2" s="48"/>
      <c r="C2" s="48"/>
      <c r="D2" s="48"/>
      <c r="E2" s="49"/>
      <c r="F2" s="50"/>
      <c r="G2" s="44"/>
      <c r="H2" s="44"/>
      <c r="J2" s="46"/>
      <c r="O2" s="46"/>
      <c r="R2" s="46"/>
    </row>
    <row r="3" spans="1:18" ht="29.25" customHeight="1" x14ac:dyDescent="0.3">
      <c r="A3" s="135" t="s">
        <v>174</v>
      </c>
      <c r="B3" s="44"/>
      <c r="C3" s="44"/>
      <c r="D3" s="44"/>
      <c r="E3" s="52" t="s">
        <v>4</v>
      </c>
      <c r="F3" s="55"/>
      <c r="G3" s="44"/>
      <c r="H3" s="44"/>
      <c r="J3" s="46"/>
      <c r="O3" s="46"/>
      <c r="R3" s="46"/>
    </row>
    <row r="4" spans="1:18" ht="2.25" customHeight="1" x14ac:dyDescent="0.2">
      <c r="A4" s="51"/>
      <c r="B4" s="44"/>
      <c r="C4" s="44"/>
      <c r="D4" s="44"/>
      <c r="E4" s="56"/>
      <c r="F4" s="55"/>
      <c r="G4" s="44"/>
      <c r="H4" s="44"/>
      <c r="J4" s="46"/>
      <c r="O4" s="46"/>
      <c r="R4" s="46"/>
    </row>
    <row r="5" spans="1:18" ht="9.75" customHeight="1" x14ac:dyDescent="0.2">
      <c r="A5" s="57"/>
      <c r="B5" s="58"/>
      <c r="C5" s="58"/>
      <c r="D5" s="44"/>
      <c r="E5" s="56"/>
      <c r="F5" s="55"/>
      <c r="G5" s="44"/>
      <c r="H5" s="44"/>
      <c r="J5" s="46"/>
      <c r="O5" s="46"/>
      <c r="R5" s="46"/>
    </row>
    <row r="6" spans="1:18" x14ac:dyDescent="0.2">
      <c r="A6" s="59"/>
      <c r="B6" s="44"/>
      <c r="C6" s="44"/>
      <c r="D6" s="60"/>
      <c r="E6" s="53" t="s">
        <v>0</v>
      </c>
      <c r="F6" s="55"/>
      <c r="G6" s="44"/>
      <c r="H6" s="44"/>
      <c r="J6" s="46"/>
      <c r="O6" s="46"/>
      <c r="R6" s="46"/>
    </row>
    <row r="7" spans="1:18" x14ac:dyDescent="0.2">
      <c r="A7" s="59"/>
      <c r="B7" s="44"/>
      <c r="C7" s="44"/>
      <c r="D7" s="44"/>
      <c r="E7" s="45"/>
      <c r="F7" s="55"/>
      <c r="G7" s="44"/>
      <c r="H7" s="44"/>
      <c r="J7" s="46"/>
      <c r="O7" s="46"/>
      <c r="R7" s="46"/>
    </row>
    <row r="8" spans="1:18" ht="15" x14ac:dyDescent="0.25">
      <c r="A8" s="64" t="s">
        <v>31</v>
      </c>
      <c r="B8" s="44"/>
      <c r="C8" s="44"/>
      <c r="D8" s="44"/>
      <c r="E8" s="61">
        <f>'Zahlungsart pro Unternehmen'!D3</f>
        <v>11821975.33</v>
      </c>
      <c r="F8" s="55"/>
      <c r="G8" s="44"/>
      <c r="H8" s="44"/>
      <c r="J8" s="46"/>
      <c r="O8" s="46"/>
      <c r="R8" s="46"/>
    </row>
    <row r="9" spans="1:18" ht="3" customHeight="1" x14ac:dyDescent="0.2">
      <c r="A9" s="44"/>
      <c r="B9" s="44"/>
      <c r="C9" s="44"/>
      <c r="D9" s="44"/>
      <c r="E9" s="45"/>
      <c r="F9" s="55"/>
      <c r="G9" s="44"/>
      <c r="H9" s="44"/>
      <c r="J9" s="46"/>
      <c r="O9" s="46"/>
      <c r="R9" s="46"/>
    </row>
    <row r="10" spans="1:18" ht="15" customHeight="1" x14ac:dyDescent="0.25">
      <c r="A10" s="64" t="s">
        <v>78</v>
      </c>
      <c r="B10" s="44"/>
      <c r="C10" s="44"/>
      <c r="D10" s="44"/>
      <c r="E10" s="61">
        <f>'Zahlungsart pro Unternehmen'!D4</f>
        <v>13394532.029999999</v>
      </c>
      <c r="F10" s="55"/>
      <c r="G10" s="44"/>
      <c r="H10" s="44"/>
      <c r="J10" s="46"/>
      <c r="O10" s="46"/>
      <c r="R10" s="46"/>
    </row>
    <row r="11" spans="1:18" ht="3" customHeight="1" x14ac:dyDescent="0.2">
      <c r="A11" s="44"/>
      <c r="B11" s="44"/>
      <c r="C11" s="44"/>
      <c r="D11" s="44"/>
      <c r="E11" s="45"/>
      <c r="F11" s="55"/>
      <c r="G11" s="44"/>
      <c r="H11" s="44"/>
      <c r="J11" s="46"/>
      <c r="O11" s="46"/>
      <c r="R11" s="46"/>
    </row>
    <row r="12" spans="1:18" ht="15" customHeight="1" x14ac:dyDescent="0.25">
      <c r="A12" s="64" t="s">
        <v>35</v>
      </c>
      <c r="B12" s="44"/>
      <c r="C12" s="44"/>
      <c r="D12" s="44"/>
      <c r="E12" s="61">
        <f>'Zahlungsart pro Unternehmen'!D5</f>
        <v>192282003.62</v>
      </c>
      <c r="F12" s="55"/>
      <c r="G12" s="44"/>
      <c r="H12" s="44"/>
      <c r="J12" s="46"/>
      <c r="O12" s="46"/>
      <c r="R12" s="46"/>
    </row>
    <row r="13" spans="1:18" ht="3" customHeight="1" x14ac:dyDescent="0.2">
      <c r="A13" s="44"/>
      <c r="B13" s="44"/>
      <c r="C13" s="44"/>
      <c r="D13" s="44"/>
      <c r="E13" s="45"/>
      <c r="F13" s="55"/>
      <c r="G13" s="44"/>
      <c r="H13" s="44"/>
      <c r="J13" s="46"/>
      <c r="O13" s="46"/>
      <c r="R13" s="46"/>
    </row>
    <row r="14" spans="1:18" ht="15" hidden="1" customHeight="1" outlineLevel="1" x14ac:dyDescent="0.25">
      <c r="A14" t="s">
        <v>167</v>
      </c>
      <c r="B14" s="44"/>
      <c r="C14" s="44"/>
      <c r="D14" s="44"/>
      <c r="E14" s="61" t="str">
        <f>'Zahlungsart pro Unternehmen'!D6</f>
        <v>--</v>
      </c>
      <c r="F14" s="55"/>
      <c r="G14" s="44"/>
      <c r="H14" s="44"/>
      <c r="J14" s="46"/>
      <c r="O14" s="46"/>
      <c r="R14" s="46"/>
    </row>
    <row r="15" spans="1:18" ht="3" hidden="1" customHeight="1" outlineLevel="1" x14ac:dyDescent="0.2">
      <c r="A15" s="44"/>
      <c r="B15" s="44"/>
      <c r="C15" s="44"/>
      <c r="D15" s="44"/>
      <c r="E15" s="45"/>
      <c r="F15" s="55"/>
      <c r="G15" s="44"/>
      <c r="H15" s="44"/>
      <c r="J15" s="46"/>
      <c r="O15" s="46"/>
      <c r="R15" s="46"/>
    </row>
    <row r="16" spans="1:18" ht="15" customHeight="1" collapsed="1" x14ac:dyDescent="0.25">
      <c r="A16" s="127" t="s">
        <v>49</v>
      </c>
      <c r="D16" s="44"/>
      <c r="E16" s="61">
        <f>'Zahlungsart pro Unternehmen'!D7</f>
        <v>368000</v>
      </c>
      <c r="F16" s="55"/>
      <c r="G16" s="44"/>
      <c r="H16" s="128"/>
      <c r="J16" s="46"/>
      <c r="O16" s="46"/>
      <c r="R16" s="46"/>
    </row>
    <row r="17" spans="1:18" ht="3" customHeight="1" x14ac:dyDescent="0.2">
      <c r="A17" s="44"/>
      <c r="B17" s="44"/>
      <c r="C17" s="44"/>
      <c r="D17" s="44"/>
      <c r="E17" s="45"/>
      <c r="F17" s="55"/>
      <c r="G17" s="44"/>
      <c r="H17" s="44"/>
      <c r="J17" s="46"/>
      <c r="O17" s="46"/>
      <c r="R17" s="46"/>
    </row>
    <row r="18" spans="1:18" ht="15" customHeight="1" x14ac:dyDescent="0.25">
      <c r="A18" s="64" t="s">
        <v>90</v>
      </c>
      <c r="B18" s="44"/>
      <c r="C18" s="44"/>
      <c r="D18" s="44"/>
      <c r="E18" s="61">
        <f>'Zahlungsart pro Unternehmen'!D8</f>
        <v>4190224.16</v>
      </c>
      <c r="F18" s="55"/>
      <c r="G18" s="44"/>
      <c r="H18" s="44"/>
      <c r="J18" s="46"/>
      <c r="O18" s="46"/>
      <c r="R18" s="46"/>
    </row>
    <row r="19" spans="1:18" ht="3" customHeight="1" x14ac:dyDescent="0.2">
      <c r="A19" s="44"/>
      <c r="B19" s="44"/>
      <c r="C19" s="44"/>
      <c r="D19" s="44"/>
      <c r="E19" s="45"/>
      <c r="F19" s="55"/>
      <c r="G19" s="44"/>
      <c r="H19" s="44"/>
      <c r="J19" s="46"/>
      <c r="O19" s="46"/>
      <c r="R19" s="46"/>
    </row>
    <row r="20" spans="1:18" ht="15" customHeight="1" x14ac:dyDescent="0.25">
      <c r="A20" t="s">
        <v>146</v>
      </c>
      <c r="B20" s="44"/>
      <c r="C20" s="44"/>
      <c r="D20" s="44"/>
      <c r="E20" s="61">
        <f>'Zahlungsart pro Unternehmen'!D9</f>
        <v>349500.24</v>
      </c>
      <c r="F20" s="55"/>
      <c r="G20" s="44"/>
      <c r="H20" s="44"/>
      <c r="J20" s="46"/>
      <c r="O20" s="46"/>
      <c r="R20" s="46"/>
    </row>
    <row r="21" spans="1:18" ht="3" customHeight="1" x14ac:dyDescent="0.2">
      <c r="A21" s="44"/>
      <c r="B21" s="44"/>
      <c r="C21" s="44"/>
      <c r="D21" s="44"/>
      <c r="E21" s="45"/>
      <c r="F21" s="55"/>
      <c r="G21" s="44"/>
      <c r="H21" s="44"/>
      <c r="J21" s="46"/>
      <c r="O21" s="46"/>
      <c r="R21" s="46"/>
    </row>
    <row r="22" spans="1:18" ht="15" customHeight="1" x14ac:dyDescent="0.25">
      <c r="A22" t="s">
        <v>91</v>
      </c>
      <c r="B22" s="44"/>
      <c r="C22" s="44"/>
      <c r="D22" s="44"/>
      <c r="E22" s="61">
        <f>'Zahlungsart pro Unternehmen'!D10</f>
        <v>2529243.17</v>
      </c>
      <c r="F22" s="55"/>
      <c r="G22" s="44"/>
      <c r="H22" s="44"/>
      <c r="J22" s="46"/>
      <c r="O22" s="46"/>
      <c r="R22" s="46"/>
    </row>
    <row r="23" spans="1:18" ht="3" customHeight="1" x14ac:dyDescent="0.2">
      <c r="A23" s="44"/>
      <c r="B23" s="44"/>
      <c r="C23" s="44"/>
      <c r="D23" s="44"/>
      <c r="E23" s="45"/>
      <c r="F23" s="55"/>
      <c r="G23" s="44"/>
      <c r="H23" s="44"/>
      <c r="J23" s="46"/>
      <c r="O23" s="46"/>
      <c r="R23" s="46"/>
    </row>
    <row r="24" spans="1:18" ht="15" customHeight="1" x14ac:dyDescent="0.25">
      <c r="A24" s="64" t="s">
        <v>120</v>
      </c>
      <c r="B24" s="44"/>
      <c r="C24" s="44"/>
      <c r="D24" s="44"/>
      <c r="E24" s="61">
        <f>'Zahlungsart pro Unternehmen'!D12</f>
        <v>33782638.740000002</v>
      </c>
      <c r="F24" s="55"/>
      <c r="G24" s="44"/>
      <c r="H24" s="44"/>
      <c r="J24" s="46"/>
      <c r="O24" s="46"/>
      <c r="R24" s="46"/>
    </row>
    <row r="25" spans="1:18" ht="3" customHeight="1" x14ac:dyDescent="0.2">
      <c r="A25" s="44"/>
      <c r="B25" s="44"/>
      <c r="C25" s="44"/>
      <c r="D25" s="44"/>
      <c r="E25" s="45"/>
      <c r="F25" s="55"/>
      <c r="G25" s="44"/>
      <c r="H25" s="44"/>
      <c r="J25" s="46"/>
      <c r="O25" s="46"/>
      <c r="R25" s="46"/>
    </row>
    <row r="26" spans="1:18" ht="15" customHeight="1" x14ac:dyDescent="0.25">
      <c r="A26" s="64" t="s">
        <v>37</v>
      </c>
      <c r="B26" s="44"/>
      <c r="C26" s="44"/>
      <c r="D26" s="44"/>
      <c r="E26" s="61">
        <f>'Zahlungsart pro Unternehmen'!D13</f>
        <v>4083000</v>
      </c>
      <c r="F26" s="55"/>
      <c r="G26" s="44"/>
      <c r="H26" s="44"/>
      <c r="J26" s="46"/>
      <c r="O26" s="46"/>
      <c r="R26" s="46"/>
    </row>
    <row r="27" spans="1:18" ht="3" customHeight="1" x14ac:dyDescent="0.2">
      <c r="A27" s="44"/>
      <c r="B27" s="44"/>
      <c r="C27" s="44"/>
      <c r="D27" s="44"/>
      <c r="E27" s="45"/>
      <c r="F27" s="55"/>
      <c r="G27" s="44"/>
      <c r="H27" s="44"/>
      <c r="J27" s="46"/>
      <c r="O27" s="46"/>
      <c r="R27" s="46"/>
    </row>
    <row r="28" spans="1:18" ht="15" customHeight="1" x14ac:dyDescent="0.25">
      <c r="A28" s="64" t="s">
        <v>77</v>
      </c>
      <c r="B28" s="44"/>
      <c r="C28" s="44"/>
      <c r="D28" s="44"/>
      <c r="E28" s="61">
        <f>'Zahlungsart pro Unternehmen'!D16</f>
        <v>109053</v>
      </c>
      <c r="F28" s="55"/>
      <c r="G28" s="44"/>
      <c r="H28" s="44"/>
      <c r="J28" s="46"/>
      <c r="O28" s="46"/>
      <c r="R28" s="46"/>
    </row>
    <row r="29" spans="1:18" ht="3" customHeight="1" x14ac:dyDescent="0.2">
      <c r="A29" s="59"/>
      <c r="B29" s="44"/>
      <c r="C29" s="44"/>
      <c r="D29" s="44"/>
      <c r="E29" s="45"/>
      <c r="F29" s="55"/>
      <c r="G29" s="44"/>
      <c r="H29" s="44"/>
      <c r="J29" s="46"/>
      <c r="O29" s="46"/>
      <c r="R29" s="46"/>
    </row>
    <row r="30" spans="1:18" ht="15" customHeight="1" x14ac:dyDescent="0.25">
      <c r="A30" s="64" t="s">
        <v>11</v>
      </c>
      <c r="B30" s="44"/>
      <c r="C30" s="44"/>
      <c r="D30" s="44"/>
      <c r="E30" s="61">
        <f>'Zahlungsart pro Unternehmen'!D17</f>
        <v>7244107</v>
      </c>
      <c r="F30" s="55"/>
      <c r="G30" s="44"/>
      <c r="H30" s="44"/>
      <c r="J30" s="46"/>
      <c r="O30" s="46"/>
      <c r="R30" s="46"/>
    </row>
    <row r="31" spans="1:18" ht="3" customHeight="1" x14ac:dyDescent="0.2">
      <c r="A31" s="59"/>
      <c r="B31" s="44"/>
      <c r="C31" s="44"/>
      <c r="D31" s="44"/>
      <c r="E31" s="45"/>
      <c r="F31" s="55"/>
      <c r="G31" s="44"/>
      <c r="H31" s="44"/>
      <c r="J31" s="46"/>
      <c r="O31" s="46"/>
      <c r="R31" s="46"/>
    </row>
    <row r="32" spans="1:18" ht="15" customHeight="1" x14ac:dyDescent="0.25">
      <c r="A32" s="148" t="s">
        <v>10</v>
      </c>
      <c r="D32" s="44"/>
      <c r="E32" s="61">
        <f>'Zahlungsart pro Unternehmen'!D19</f>
        <v>384901</v>
      </c>
      <c r="F32" s="55"/>
      <c r="G32" s="44"/>
      <c r="H32" s="44"/>
      <c r="J32" s="46"/>
      <c r="O32" s="46"/>
      <c r="R32" s="46"/>
    </row>
    <row r="33" spans="1:22" ht="3" customHeight="1" x14ac:dyDescent="0.2">
      <c r="A33" s="59"/>
      <c r="B33" s="44"/>
      <c r="C33" s="44"/>
      <c r="D33" s="44"/>
      <c r="E33" s="45"/>
      <c r="F33" s="55"/>
      <c r="G33" s="44"/>
      <c r="H33" s="44"/>
      <c r="J33" s="46"/>
      <c r="O33" s="46"/>
      <c r="R33" s="46"/>
    </row>
    <row r="34" spans="1:22" ht="4.5" customHeight="1" x14ac:dyDescent="0.2">
      <c r="A34" s="59"/>
      <c r="B34" s="44"/>
      <c r="C34" s="44"/>
      <c r="D34" s="44"/>
      <c r="E34" s="66"/>
      <c r="F34" s="55"/>
      <c r="G34" s="44"/>
      <c r="H34" s="44"/>
      <c r="J34" s="46"/>
      <c r="O34" s="46"/>
      <c r="R34" s="46"/>
    </row>
    <row r="35" spans="1:22" ht="15" customHeight="1" x14ac:dyDescent="0.2">
      <c r="A35" s="59"/>
      <c r="B35" s="44"/>
      <c r="C35" s="44"/>
      <c r="D35" s="44"/>
      <c r="E35" s="67">
        <f>SUM(E8:E34)</f>
        <v>270539178.29000002</v>
      </c>
      <c r="F35" s="55"/>
      <c r="G35" s="44"/>
      <c r="H35" s="44"/>
      <c r="J35" s="46"/>
      <c r="O35" s="46"/>
      <c r="R35" s="46"/>
    </row>
    <row r="36" spans="1:22" ht="4.5" customHeight="1" thickBot="1" x14ac:dyDescent="0.25">
      <c r="A36" s="68"/>
      <c r="B36" s="69"/>
      <c r="C36" s="69"/>
      <c r="D36" s="70"/>
      <c r="E36" s="71"/>
      <c r="F36" s="72"/>
      <c r="G36" s="44"/>
      <c r="H36" s="44"/>
      <c r="J36" s="46"/>
      <c r="O36" s="46"/>
      <c r="R36" s="46"/>
    </row>
    <row r="37" spans="1:22" ht="6.75" customHeight="1" x14ac:dyDescent="0.2">
      <c r="B37" s="44"/>
      <c r="C37" s="44"/>
      <c r="D37" s="44"/>
      <c r="E37" s="45"/>
      <c r="F37" s="44"/>
      <c r="G37" s="44"/>
      <c r="H37" s="44"/>
      <c r="J37" s="46"/>
      <c r="O37" s="46"/>
      <c r="R37" s="46"/>
    </row>
    <row r="38" spans="1:22" ht="2.25" customHeight="1" x14ac:dyDescent="0.2"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</row>
    <row r="39" spans="1:22" ht="14.25" x14ac:dyDescent="0.2">
      <c r="A39" s="73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</row>
    <row r="40" spans="1:22" ht="2.25" customHeight="1" x14ac:dyDescent="0.2"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</row>
    <row r="41" spans="1:22" ht="14.25" x14ac:dyDescent="0.2">
      <c r="A41" s="65"/>
      <c r="I41" s="45"/>
    </row>
    <row r="44" spans="1:22" x14ac:dyDescent="0.2">
      <c r="C44" s="209"/>
    </row>
  </sheetData>
  <pageMargins left="0.51181102362204722" right="0.51181102362204722" top="0.39370078740157483" bottom="0.39370078740157483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196E-373F-4626-BE24-E91CC1337A3A}">
  <sheetPr>
    <tabColor theme="3" tint="0.39997558519241921"/>
  </sheetPr>
  <dimension ref="A1:J41"/>
  <sheetViews>
    <sheetView workbookViewId="0">
      <selection activeCell="P12" sqref="P12"/>
    </sheetView>
  </sheetViews>
  <sheetFormatPr baseColWidth="10" defaultRowHeight="15" outlineLevelRow="1" x14ac:dyDescent="0.25"/>
  <cols>
    <col min="2" max="2" width="18.42578125" customWidth="1"/>
    <col min="5" max="5" width="38" customWidth="1"/>
    <col min="6" max="6" width="5" customWidth="1"/>
    <col min="7" max="7" width="8.7109375" customWidth="1"/>
    <col min="8" max="8" width="3.28515625" customWidth="1"/>
    <col min="9" max="9" width="1.42578125" customWidth="1"/>
  </cols>
  <sheetData>
    <row r="1" spans="1:10" x14ac:dyDescent="0.25">
      <c r="A1" s="115">
        <v>2022</v>
      </c>
      <c r="F1" s="114"/>
      <c r="G1" s="114"/>
    </row>
    <row r="2" spans="1:10" x14ac:dyDescent="0.25">
      <c r="A2" s="116" t="s">
        <v>241</v>
      </c>
      <c r="F2" s="114"/>
      <c r="G2" s="114"/>
    </row>
    <row r="3" spans="1:10" x14ac:dyDescent="0.25">
      <c r="F3" s="114"/>
      <c r="G3" s="114"/>
    </row>
    <row r="4" spans="1:10" ht="90" customHeight="1" x14ac:dyDescent="0.25">
      <c r="A4" s="117"/>
      <c r="B4" s="119" t="s">
        <v>110</v>
      </c>
      <c r="C4" s="119"/>
      <c r="D4" s="119"/>
      <c r="E4" s="120" t="s">
        <v>109</v>
      </c>
      <c r="F4" s="213" t="s">
        <v>242</v>
      </c>
      <c r="G4" s="121"/>
      <c r="H4" s="122"/>
      <c r="I4" s="238"/>
      <c r="J4" s="239"/>
    </row>
    <row r="5" spans="1:10" x14ac:dyDescent="0.25">
      <c r="A5" s="117"/>
      <c r="B5" s="118"/>
      <c r="C5" s="118"/>
      <c r="D5" s="118"/>
      <c r="E5" s="118"/>
      <c r="F5" s="240"/>
      <c r="G5" s="240"/>
      <c r="H5" s="239"/>
      <c r="I5" s="239"/>
      <c r="J5" s="239"/>
    </row>
    <row r="6" spans="1:10" x14ac:dyDescent="0.25">
      <c r="A6" s="117"/>
      <c r="B6" s="118" t="s">
        <v>166</v>
      </c>
      <c r="C6" s="118"/>
      <c r="D6" s="118"/>
      <c r="E6" s="138" t="s">
        <v>175</v>
      </c>
      <c r="F6" s="211"/>
      <c r="G6" s="211">
        <v>52848</v>
      </c>
      <c r="H6" s="237"/>
      <c r="I6" s="237"/>
      <c r="J6" s="237"/>
    </row>
    <row r="7" spans="1:10" x14ac:dyDescent="0.25">
      <c r="A7" s="117"/>
      <c r="B7" s="118"/>
      <c r="C7" s="118"/>
      <c r="D7" s="118"/>
      <c r="E7" s="138" t="s">
        <v>108</v>
      </c>
      <c r="F7" s="211"/>
      <c r="G7" s="211">
        <v>40725</v>
      </c>
      <c r="H7" s="237"/>
      <c r="I7" s="237"/>
      <c r="J7" s="237"/>
    </row>
    <row r="8" spans="1:10" x14ac:dyDescent="0.25">
      <c r="A8" s="117"/>
      <c r="B8" s="118"/>
      <c r="C8" s="118"/>
      <c r="D8" s="118"/>
      <c r="E8" s="138" t="s">
        <v>121</v>
      </c>
      <c r="F8" s="211"/>
      <c r="G8" s="211">
        <v>12182</v>
      </c>
      <c r="H8" s="138"/>
      <c r="I8" s="138"/>
      <c r="J8" s="138"/>
    </row>
    <row r="9" spans="1:10" x14ac:dyDescent="0.25">
      <c r="A9" s="117"/>
      <c r="B9" s="118"/>
      <c r="C9" s="118"/>
      <c r="D9" s="118"/>
      <c r="E9" s="138" t="s">
        <v>176</v>
      </c>
      <c r="F9" s="211"/>
      <c r="G9" s="211">
        <v>8897</v>
      </c>
      <c r="H9" s="138"/>
      <c r="I9" s="138"/>
      <c r="J9" s="138"/>
    </row>
    <row r="10" spans="1:10" x14ac:dyDescent="0.25">
      <c r="A10" s="117"/>
      <c r="B10" s="118"/>
      <c r="C10" s="118"/>
      <c r="D10" s="118"/>
      <c r="E10" s="138" t="s">
        <v>177</v>
      </c>
      <c r="F10" s="211"/>
      <c r="G10" s="211">
        <v>7592</v>
      </c>
      <c r="H10" s="138"/>
      <c r="I10" s="138"/>
      <c r="J10" s="138"/>
    </row>
    <row r="11" spans="1:10" x14ac:dyDescent="0.25">
      <c r="A11" s="117"/>
      <c r="B11" s="118"/>
      <c r="C11" s="118"/>
      <c r="D11" s="118"/>
      <c r="E11" s="138" t="s">
        <v>178</v>
      </c>
      <c r="F11" s="211"/>
      <c r="G11" s="211">
        <v>6750</v>
      </c>
      <c r="H11" s="138"/>
      <c r="I11" s="138"/>
      <c r="J11" s="138"/>
    </row>
    <row r="12" spans="1:10" x14ac:dyDescent="0.25">
      <c r="A12" s="117"/>
      <c r="B12" s="118"/>
      <c r="C12" s="118"/>
      <c r="D12" s="118"/>
      <c r="E12" s="138" t="s">
        <v>104</v>
      </c>
      <c r="F12" s="211"/>
      <c r="G12" s="211">
        <v>5599</v>
      </c>
      <c r="H12" s="138"/>
      <c r="I12" s="138"/>
      <c r="J12" s="138"/>
    </row>
    <row r="13" spans="1:10" x14ac:dyDescent="0.25">
      <c r="A13" s="117"/>
      <c r="B13" s="118"/>
      <c r="C13" s="118"/>
      <c r="D13" s="118"/>
      <c r="E13" s="138" t="s">
        <v>179</v>
      </c>
      <c r="F13" s="211"/>
      <c r="G13" s="211">
        <v>4674</v>
      </c>
      <c r="H13" s="138"/>
      <c r="I13" s="138"/>
      <c r="J13" s="138"/>
    </row>
    <row r="14" spans="1:10" x14ac:dyDescent="0.25">
      <c r="A14" s="117"/>
      <c r="B14" s="118"/>
      <c r="C14" s="118"/>
      <c r="D14" s="118"/>
      <c r="E14" s="138" t="s">
        <v>98</v>
      </c>
      <c r="F14" s="211"/>
      <c r="G14" s="211">
        <v>4491</v>
      </c>
      <c r="H14" s="138"/>
      <c r="I14" s="138"/>
      <c r="J14" s="138"/>
    </row>
    <row r="15" spans="1:10" x14ac:dyDescent="0.25">
      <c r="A15" s="117"/>
      <c r="B15" s="118"/>
      <c r="C15" s="118"/>
      <c r="D15" s="118"/>
      <c r="E15" s="138" t="s">
        <v>180</v>
      </c>
      <c r="F15" s="211"/>
      <c r="G15" s="211">
        <v>3814</v>
      </c>
      <c r="H15" s="138"/>
      <c r="I15" s="138"/>
      <c r="J15" s="138"/>
    </row>
    <row r="16" spans="1:10" x14ac:dyDescent="0.25">
      <c r="A16" s="117"/>
      <c r="B16" s="118"/>
      <c r="C16" s="118"/>
      <c r="D16" s="118"/>
      <c r="E16" s="138" t="s">
        <v>134</v>
      </c>
      <c r="F16" s="211"/>
      <c r="G16" s="211">
        <v>3528</v>
      </c>
      <c r="H16" s="138"/>
      <c r="I16" s="138"/>
      <c r="J16" s="138"/>
    </row>
    <row r="17" spans="1:10" x14ac:dyDescent="0.25">
      <c r="A17" s="117"/>
      <c r="B17" s="118"/>
      <c r="C17" s="118"/>
      <c r="D17" s="118"/>
      <c r="E17" s="138" t="s">
        <v>216</v>
      </c>
      <c r="F17" s="211"/>
      <c r="G17" s="211">
        <v>3202</v>
      </c>
      <c r="H17" s="138"/>
      <c r="I17" s="138"/>
      <c r="J17" s="138"/>
    </row>
    <row r="18" spans="1:10" hidden="1" outlineLevel="1" x14ac:dyDescent="0.25">
      <c r="A18" s="117"/>
      <c r="B18" s="118"/>
      <c r="C18" s="118"/>
      <c r="D18" s="118"/>
      <c r="E18" s="138" t="s">
        <v>181</v>
      </c>
      <c r="F18" s="211"/>
      <c r="G18" s="211">
        <v>2543</v>
      </c>
      <c r="H18" s="138"/>
      <c r="I18" s="138"/>
      <c r="J18" s="138"/>
    </row>
    <row r="19" spans="1:10" hidden="1" outlineLevel="1" x14ac:dyDescent="0.25">
      <c r="A19" s="117"/>
      <c r="B19" s="118"/>
      <c r="C19" s="118"/>
      <c r="D19" s="118"/>
      <c r="E19" s="138" t="s">
        <v>182</v>
      </c>
      <c r="F19" s="211"/>
      <c r="G19" s="211">
        <v>2421</v>
      </c>
      <c r="H19" s="138"/>
      <c r="I19" s="138"/>
      <c r="J19" s="138"/>
    </row>
    <row r="20" spans="1:10" hidden="1" outlineLevel="1" x14ac:dyDescent="0.25">
      <c r="A20" s="117"/>
      <c r="B20" s="118"/>
      <c r="C20" s="118"/>
      <c r="D20" s="118"/>
      <c r="E20" s="138" t="s">
        <v>218</v>
      </c>
      <c r="F20" s="211"/>
      <c r="G20" s="211">
        <v>2295</v>
      </c>
      <c r="H20" s="138"/>
      <c r="I20" s="138"/>
      <c r="J20" s="138"/>
    </row>
    <row r="21" spans="1:10" hidden="1" outlineLevel="1" x14ac:dyDescent="0.25">
      <c r="A21" s="117"/>
      <c r="B21" s="118"/>
      <c r="C21" s="118"/>
      <c r="D21" s="118"/>
      <c r="E21" s="138" t="s">
        <v>217</v>
      </c>
      <c r="F21" s="211"/>
      <c r="G21" s="211">
        <v>2232</v>
      </c>
      <c r="H21" s="138"/>
      <c r="I21" s="138"/>
      <c r="J21" s="138"/>
    </row>
    <row r="22" spans="1:10" hidden="1" outlineLevel="1" x14ac:dyDescent="0.25">
      <c r="A22" s="117"/>
      <c r="B22" s="118"/>
      <c r="C22" s="118"/>
      <c r="D22" s="118"/>
      <c r="E22" s="138" t="s">
        <v>183</v>
      </c>
      <c r="F22" s="211"/>
      <c r="G22" s="211">
        <v>2228</v>
      </c>
      <c r="H22" s="138"/>
      <c r="I22" s="138"/>
      <c r="J22" s="138"/>
    </row>
    <row r="23" spans="1:10" hidden="1" outlineLevel="1" x14ac:dyDescent="0.25">
      <c r="A23" s="117"/>
      <c r="B23" s="118"/>
      <c r="C23" s="118"/>
      <c r="D23" s="118"/>
      <c r="E23" s="138" t="s">
        <v>184</v>
      </c>
      <c r="F23" s="211"/>
      <c r="G23" s="211">
        <v>2127</v>
      </c>
      <c r="H23" s="138"/>
      <c r="I23" s="138"/>
      <c r="J23" s="138"/>
    </row>
    <row r="24" spans="1:10" collapsed="1" x14ac:dyDescent="0.25">
      <c r="A24" s="117"/>
      <c r="B24" s="138"/>
      <c r="C24" s="138"/>
      <c r="D24" s="138"/>
      <c r="E24" s="138"/>
      <c r="F24" s="211"/>
      <c r="G24" s="211"/>
      <c r="H24" s="138"/>
      <c r="I24" s="138"/>
      <c r="J24" s="138"/>
    </row>
    <row r="25" spans="1:10" x14ac:dyDescent="0.25">
      <c r="A25" s="117"/>
      <c r="B25" s="138" t="s">
        <v>120</v>
      </c>
      <c r="C25" s="138"/>
      <c r="D25" s="138"/>
      <c r="E25" s="138" t="s">
        <v>108</v>
      </c>
      <c r="F25" s="211"/>
      <c r="G25" s="211">
        <v>11828</v>
      </c>
      <c r="H25" s="138"/>
      <c r="I25" s="138"/>
      <c r="J25" s="138"/>
    </row>
    <row r="26" spans="1:10" x14ac:dyDescent="0.25">
      <c r="A26" s="117"/>
      <c r="B26" s="138"/>
      <c r="C26" s="138"/>
      <c r="D26" s="138"/>
      <c r="E26" s="138" t="s">
        <v>107</v>
      </c>
      <c r="F26" s="211"/>
      <c r="G26" s="211">
        <v>6037</v>
      </c>
      <c r="H26" s="138"/>
      <c r="I26" s="138"/>
      <c r="J26" s="138"/>
    </row>
    <row r="27" spans="1:10" x14ac:dyDescent="0.25">
      <c r="A27" s="117"/>
      <c r="B27" s="138"/>
      <c r="C27" s="138"/>
      <c r="D27" s="138"/>
      <c r="E27" s="138" t="s">
        <v>185</v>
      </c>
      <c r="F27" s="211"/>
      <c r="G27" s="211">
        <v>4372</v>
      </c>
      <c r="H27" s="138"/>
      <c r="I27" s="138"/>
      <c r="J27" s="138"/>
    </row>
    <row r="28" spans="1:10" x14ac:dyDescent="0.25">
      <c r="A28" s="117"/>
      <c r="B28" s="138"/>
      <c r="C28" s="138"/>
      <c r="D28" s="138"/>
      <c r="E28" s="138" t="s">
        <v>139</v>
      </c>
      <c r="F28" s="211"/>
      <c r="G28" s="211">
        <v>2867</v>
      </c>
      <c r="H28" s="138"/>
      <c r="I28" s="138"/>
      <c r="J28" s="138"/>
    </row>
    <row r="29" spans="1:10" x14ac:dyDescent="0.25">
      <c r="A29" s="117"/>
      <c r="B29" s="138"/>
      <c r="C29" s="138"/>
      <c r="D29" s="138"/>
      <c r="E29" s="138"/>
      <c r="F29" s="211"/>
      <c r="G29" s="211"/>
      <c r="H29" s="138"/>
      <c r="I29" s="138"/>
      <c r="J29" s="138"/>
    </row>
    <row r="30" spans="1:10" x14ac:dyDescent="0.25">
      <c r="A30" s="117"/>
      <c r="B30" s="138" t="s">
        <v>123</v>
      </c>
      <c r="C30" s="138"/>
      <c r="D30" s="138"/>
      <c r="E30" s="138" t="s">
        <v>103</v>
      </c>
      <c r="F30" s="211"/>
      <c r="G30" s="211">
        <v>5232</v>
      </c>
      <c r="H30" s="138"/>
      <c r="I30" s="138"/>
      <c r="J30" s="138"/>
    </row>
    <row r="31" spans="1:10" hidden="1" outlineLevel="1" x14ac:dyDescent="0.25">
      <c r="A31" s="117"/>
      <c r="B31" s="138"/>
      <c r="C31" s="138"/>
      <c r="D31" s="138"/>
      <c r="E31" s="138" t="s">
        <v>100</v>
      </c>
      <c r="F31" s="211"/>
      <c r="G31" s="211">
        <v>2094</v>
      </c>
      <c r="H31" s="138"/>
      <c r="I31" s="138"/>
      <c r="J31" s="138"/>
    </row>
    <row r="32" spans="1:10" collapsed="1" x14ac:dyDescent="0.25">
      <c r="A32" s="117"/>
      <c r="B32" s="138"/>
      <c r="C32" s="138"/>
      <c r="D32" s="138"/>
      <c r="E32" s="138"/>
      <c r="F32" s="211"/>
      <c r="G32" s="211"/>
      <c r="H32" s="138"/>
      <c r="I32" s="138"/>
      <c r="J32" s="138"/>
    </row>
    <row r="33" spans="1:10" x14ac:dyDescent="0.25">
      <c r="A33" s="117"/>
      <c r="B33" s="138" t="s">
        <v>11</v>
      </c>
      <c r="C33" s="138"/>
      <c r="D33" s="138"/>
      <c r="E33" s="138" t="s">
        <v>105</v>
      </c>
      <c r="F33" s="211"/>
      <c r="G33" s="211">
        <v>4298</v>
      </c>
      <c r="H33" s="237"/>
      <c r="I33" s="237"/>
      <c r="J33" s="237"/>
    </row>
    <row r="34" spans="1:10" x14ac:dyDescent="0.25">
      <c r="A34" s="117"/>
      <c r="B34" s="138"/>
      <c r="C34" s="138"/>
      <c r="D34" s="138"/>
      <c r="E34" s="138"/>
      <c r="F34" s="236"/>
      <c r="G34" s="236"/>
      <c r="H34" s="237"/>
      <c r="I34" s="237"/>
      <c r="J34" s="237"/>
    </row>
    <row r="35" spans="1:10" x14ac:dyDescent="0.25">
      <c r="A35" s="117"/>
      <c r="B35" s="138" t="s">
        <v>7</v>
      </c>
      <c r="C35" s="138"/>
      <c r="D35" s="138"/>
      <c r="E35" s="138" t="s">
        <v>121</v>
      </c>
      <c r="F35" s="211"/>
      <c r="G35" s="211">
        <v>2935</v>
      </c>
      <c r="H35" s="138"/>
      <c r="I35" s="138"/>
      <c r="J35" s="138"/>
    </row>
    <row r="36" spans="1:10" x14ac:dyDescent="0.25">
      <c r="A36" s="117"/>
      <c r="B36" s="138"/>
      <c r="C36" s="138"/>
      <c r="D36" s="138"/>
      <c r="E36" s="138"/>
      <c r="F36" s="236"/>
      <c r="G36" s="236"/>
      <c r="H36" s="237"/>
      <c r="I36" s="237"/>
      <c r="J36" s="237"/>
    </row>
    <row r="37" spans="1:10" x14ac:dyDescent="0.25">
      <c r="A37" s="117"/>
      <c r="B37" s="138" t="s">
        <v>14</v>
      </c>
      <c r="C37" s="138"/>
      <c r="D37" s="138"/>
      <c r="E37" s="138" t="s">
        <v>106</v>
      </c>
      <c r="F37" s="211"/>
      <c r="G37" s="211">
        <v>2882</v>
      </c>
      <c r="H37" s="237"/>
      <c r="I37" s="237"/>
      <c r="J37" s="237"/>
    </row>
    <row r="38" spans="1:10" x14ac:dyDescent="0.25">
      <c r="A38" s="117"/>
      <c r="B38" s="138"/>
      <c r="C38" s="138"/>
      <c r="D38" s="138"/>
      <c r="E38" s="138"/>
      <c r="F38" s="236"/>
      <c r="G38" s="236"/>
      <c r="H38" s="237"/>
      <c r="I38" s="237"/>
      <c r="J38" s="237"/>
    </row>
    <row r="39" spans="1:10" x14ac:dyDescent="0.25">
      <c r="F39" s="212"/>
      <c r="G39" s="212"/>
    </row>
    <row r="41" spans="1:10" x14ac:dyDescent="0.25">
      <c r="B41" s="209"/>
    </row>
  </sheetData>
  <mergeCells count="13">
    <mergeCell ref="I4:J4"/>
    <mergeCell ref="F5:G5"/>
    <mergeCell ref="H5:J5"/>
    <mergeCell ref="H6:J6"/>
    <mergeCell ref="H7:J7"/>
    <mergeCell ref="F38:G38"/>
    <mergeCell ref="H38:J38"/>
    <mergeCell ref="H33:J33"/>
    <mergeCell ref="F34:G34"/>
    <mergeCell ref="H34:J34"/>
    <mergeCell ref="F36:G36"/>
    <mergeCell ref="H36:J36"/>
    <mergeCell ref="H37:J37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35DEB-D068-4A29-9ED8-FC4F491E1BC8}">
  <dimension ref="A1:AA31"/>
  <sheetViews>
    <sheetView workbookViewId="0">
      <pane xSplit="1" ySplit="2" topLeftCell="D3" activePane="bottomRight" state="frozen"/>
      <selection pane="topRight" activeCell="D1" sqref="D1"/>
      <selection pane="bottomLeft" activeCell="A2" sqref="A2"/>
      <selection pane="bottomRight" activeCell="L32" sqref="L32"/>
    </sheetView>
  </sheetViews>
  <sheetFormatPr baseColWidth="10" defaultColWidth="11.42578125" defaultRowHeight="12.75" x14ac:dyDescent="0.2"/>
  <cols>
    <col min="1" max="1" width="31" style="171" customWidth="1"/>
    <col min="2" max="2" width="3.140625" style="171" customWidth="1"/>
    <col min="3" max="3" width="15.140625" style="171" customWidth="1"/>
    <col min="4" max="12" width="13.85546875" style="170" customWidth="1"/>
    <col min="13" max="13" width="15.140625" style="170" customWidth="1"/>
    <col min="14" max="19" width="13.85546875" style="170" customWidth="1"/>
    <col min="20" max="20" width="3" style="170" customWidth="1"/>
    <col min="21" max="16384" width="11.42578125" style="171"/>
  </cols>
  <sheetData>
    <row r="1" spans="1:27" x14ac:dyDescent="0.2">
      <c r="A1" s="164" t="s">
        <v>186</v>
      </c>
      <c r="B1" s="165"/>
      <c r="C1" s="166"/>
      <c r="D1" s="167" t="s">
        <v>187</v>
      </c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9"/>
    </row>
    <row r="2" spans="1:27" ht="63.75" x14ac:dyDescent="0.2">
      <c r="A2" s="172"/>
      <c r="B2" s="173"/>
      <c r="C2" s="174" t="s">
        <v>188</v>
      </c>
      <c r="D2" s="224" t="s">
        <v>7</v>
      </c>
      <c r="E2" s="224" t="s">
        <v>123</v>
      </c>
      <c r="F2" s="224" t="s">
        <v>166</v>
      </c>
      <c r="G2" s="224" t="s">
        <v>189</v>
      </c>
      <c r="H2" s="224" t="s">
        <v>13</v>
      </c>
      <c r="I2" s="224" t="s">
        <v>124</v>
      </c>
      <c r="J2" s="224" t="s">
        <v>171</v>
      </c>
      <c r="K2" s="224" t="s">
        <v>256</v>
      </c>
      <c r="L2" s="224" t="s">
        <v>190</v>
      </c>
      <c r="M2" s="224" t="s">
        <v>191</v>
      </c>
      <c r="N2" s="224" t="s">
        <v>14</v>
      </c>
      <c r="O2" s="224" t="s">
        <v>12</v>
      </c>
      <c r="P2" s="224" t="s">
        <v>192</v>
      </c>
      <c r="Q2" s="224" t="s">
        <v>8</v>
      </c>
      <c r="R2" s="224" t="s">
        <v>10</v>
      </c>
      <c r="S2" s="175" t="s">
        <v>245</v>
      </c>
    </row>
    <row r="3" spans="1:27" x14ac:dyDescent="0.2">
      <c r="A3" s="176" t="s">
        <v>193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</row>
    <row r="4" spans="1:27" customFormat="1" ht="15" x14ac:dyDescent="0.25">
      <c r="A4" t="s">
        <v>194</v>
      </c>
      <c r="C4" s="25">
        <f t="shared" ref="C4:C23" si="0">SUM(D4:T4)</f>
        <v>54703269.489999995</v>
      </c>
      <c r="D4" s="226">
        <v>1895018</v>
      </c>
      <c r="E4" s="226"/>
      <c r="F4" s="226">
        <v>40725316.479999997</v>
      </c>
      <c r="G4" s="226"/>
      <c r="H4" s="226"/>
      <c r="I4" s="226"/>
      <c r="J4" s="226"/>
      <c r="K4" s="226">
        <v>254746.01</v>
      </c>
      <c r="L4" s="226"/>
      <c r="M4" s="226">
        <v>11828189</v>
      </c>
      <c r="N4" s="226"/>
      <c r="O4" s="226"/>
      <c r="P4" s="226"/>
      <c r="Q4" s="226"/>
      <c r="R4" s="226"/>
      <c r="S4" s="25"/>
      <c r="T4" s="25"/>
      <c r="U4" s="25"/>
      <c r="V4" s="25"/>
      <c r="W4" s="25"/>
      <c r="X4" s="25"/>
      <c r="Y4" s="25"/>
      <c r="Z4" s="25"/>
      <c r="AA4" s="25"/>
    </row>
    <row r="5" spans="1:27" customFormat="1" ht="15" x14ac:dyDescent="0.25">
      <c r="A5" t="s">
        <v>195</v>
      </c>
      <c r="C5" s="25">
        <f t="shared" si="0"/>
        <v>52848223.119999997</v>
      </c>
      <c r="D5" s="226"/>
      <c r="E5" s="226"/>
      <c r="F5" s="226">
        <v>52848223.119999997</v>
      </c>
      <c r="G5" s="226"/>
      <c r="H5" s="226"/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5"/>
      <c r="T5" s="25"/>
      <c r="U5" s="25"/>
      <c r="V5" s="25"/>
      <c r="W5" s="25"/>
      <c r="X5" s="25"/>
      <c r="Y5" s="25"/>
      <c r="Z5" s="25"/>
      <c r="AA5" s="25"/>
    </row>
    <row r="6" spans="1:27" customFormat="1" ht="15" x14ac:dyDescent="0.25">
      <c r="A6" t="s">
        <v>196</v>
      </c>
      <c r="C6" s="25">
        <f t="shared" si="0"/>
        <v>15116794.07</v>
      </c>
      <c r="D6" s="226">
        <v>2935214</v>
      </c>
      <c r="E6" s="226"/>
      <c r="F6" s="226">
        <v>12181580.07</v>
      </c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5"/>
      <c r="T6" s="25"/>
      <c r="U6" s="25"/>
      <c r="V6" s="25"/>
      <c r="W6" s="25"/>
      <c r="X6" s="25"/>
      <c r="Y6" s="25"/>
      <c r="Z6" s="25"/>
      <c r="AA6" s="25"/>
    </row>
    <row r="7" spans="1:27" customFormat="1" ht="15" x14ac:dyDescent="0.25">
      <c r="A7" t="s">
        <v>197</v>
      </c>
      <c r="C7" s="25">
        <f t="shared" si="0"/>
        <v>13812919.07</v>
      </c>
      <c r="D7" s="226">
        <v>183359.85</v>
      </c>
      <c r="E7" s="226"/>
      <c r="F7" s="226">
        <v>7592206.2199999997</v>
      </c>
      <c r="G7" s="226"/>
      <c r="H7" s="226"/>
      <c r="I7" s="226"/>
      <c r="J7" s="226"/>
      <c r="K7" s="226"/>
      <c r="L7" s="226"/>
      <c r="M7" s="226">
        <v>6037353</v>
      </c>
      <c r="N7" s="226"/>
      <c r="O7" s="226"/>
      <c r="P7" s="226"/>
      <c r="Q7" s="226"/>
      <c r="R7" s="226"/>
      <c r="S7" s="25"/>
      <c r="T7" s="25"/>
      <c r="U7" s="25"/>
      <c r="V7" s="25"/>
      <c r="W7" s="25"/>
      <c r="X7" s="25"/>
      <c r="Y7" s="25"/>
      <c r="Z7" s="25"/>
      <c r="AA7" s="25"/>
    </row>
    <row r="8" spans="1:27" customFormat="1" ht="15" x14ac:dyDescent="0.25">
      <c r="A8" t="s">
        <v>198</v>
      </c>
      <c r="C8" s="25">
        <f t="shared" si="0"/>
        <v>8897433</v>
      </c>
      <c r="D8" s="226"/>
      <c r="E8" s="226"/>
      <c r="F8" s="226">
        <v>8897433</v>
      </c>
      <c r="G8" s="226"/>
      <c r="H8" s="226"/>
      <c r="I8" s="226"/>
      <c r="J8" s="226"/>
      <c r="K8" s="226"/>
      <c r="L8" s="226"/>
      <c r="M8" s="226"/>
      <c r="N8" s="226"/>
      <c r="O8" s="226"/>
      <c r="P8" s="226"/>
      <c r="Q8" s="226"/>
      <c r="R8" s="226"/>
      <c r="S8" s="25"/>
      <c r="T8" s="25"/>
      <c r="U8" s="25"/>
      <c r="V8" s="25"/>
      <c r="W8" s="25"/>
      <c r="X8" s="25"/>
      <c r="Y8" s="25"/>
      <c r="Z8" s="25"/>
      <c r="AA8" s="25"/>
    </row>
    <row r="9" spans="1:27" customFormat="1" ht="15" x14ac:dyDescent="0.25">
      <c r="A9" t="s">
        <v>199</v>
      </c>
      <c r="C9" s="25">
        <f t="shared" si="0"/>
        <v>6889589.1900000004</v>
      </c>
      <c r="D9" s="226">
        <v>1290828</v>
      </c>
      <c r="E9" s="226"/>
      <c r="F9" s="226">
        <v>5598761.1900000004</v>
      </c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5"/>
      <c r="T9" s="25"/>
      <c r="U9" s="25"/>
      <c r="V9" s="25"/>
      <c r="W9" s="25"/>
      <c r="X9" s="25"/>
      <c r="Y9" s="25"/>
      <c r="Z9" s="25"/>
      <c r="AA9" s="25"/>
    </row>
    <row r="10" spans="1:27" customFormat="1" ht="15" x14ac:dyDescent="0.25">
      <c r="A10" t="s">
        <v>200</v>
      </c>
      <c r="C10" s="25">
        <f t="shared" si="0"/>
        <v>6853347.04</v>
      </c>
      <c r="D10" s="226">
        <v>102924</v>
      </c>
      <c r="E10" s="226"/>
      <c r="F10" s="226">
        <v>6750423.04</v>
      </c>
      <c r="G10" s="226"/>
      <c r="H10" s="226"/>
      <c r="I10" s="226"/>
      <c r="J10" s="226"/>
      <c r="K10" s="226"/>
      <c r="L10" s="226"/>
      <c r="M10" s="226"/>
      <c r="N10" s="226"/>
      <c r="O10" s="226"/>
      <c r="P10" s="226"/>
      <c r="Q10" s="226"/>
      <c r="R10" s="226"/>
      <c r="S10" s="25"/>
      <c r="T10" s="25"/>
      <c r="U10" s="25"/>
      <c r="V10" s="25"/>
      <c r="W10" s="25"/>
      <c r="X10" s="25"/>
      <c r="Y10" s="25"/>
      <c r="Z10" s="25"/>
      <c r="AA10" s="25"/>
    </row>
    <row r="11" spans="1:27" customFormat="1" ht="15" x14ac:dyDescent="0.25">
      <c r="A11" t="s">
        <v>201</v>
      </c>
      <c r="C11" s="25">
        <f t="shared" si="0"/>
        <v>5231860.1100000003</v>
      </c>
      <c r="D11" s="226"/>
      <c r="E11" s="226">
        <v>5231860.1100000003</v>
      </c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5"/>
      <c r="T11" s="25"/>
      <c r="U11" s="25"/>
      <c r="V11" s="25"/>
      <c r="W11" s="25"/>
      <c r="X11" s="25"/>
      <c r="Y11" s="25"/>
      <c r="Z11" s="25"/>
      <c r="AA11" s="25"/>
    </row>
    <row r="12" spans="1:27" s="25" customFormat="1" ht="15" x14ac:dyDescent="0.25">
      <c r="A12" t="s">
        <v>202</v>
      </c>
      <c r="B12"/>
      <c r="C12" s="25">
        <f t="shared" si="0"/>
        <v>5012553.87</v>
      </c>
      <c r="D12" s="226">
        <v>521688</v>
      </c>
      <c r="E12" s="226"/>
      <c r="F12" s="226">
        <v>4490865.87</v>
      </c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</row>
    <row r="13" spans="1:27" s="25" customFormat="1" ht="15" x14ac:dyDescent="0.25">
      <c r="A13" t="s">
        <v>203</v>
      </c>
      <c r="B13"/>
      <c r="C13" s="25">
        <f t="shared" si="0"/>
        <v>4992279.12</v>
      </c>
      <c r="D13" s="226">
        <v>318242.65999999997</v>
      </c>
      <c r="E13" s="226"/>
      <c r="F13" s="226">
        <v>4674036.46</v>
      </c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</row>
    <row r="14" spans="1:27" s="25" customFormat="1" ht="15" x14ac:dyDescent="0.25">
      <c r="A14" t="s">
        <v>204</v>
      </c>
      <c r="B14"/>
      <c r="C14" s="25">
        <f t="shared" si="0"/>
        <v>4372100</v>
      </c>
      <c r="D14" s="226"/>
      <c r="E14" s="226"/>
      <c r="F14" s="226"/>
      <c r="G14" s="226"/>
      <c r="H14" s="226"/>
      <c r="I14" s="226"/>
      <c r="J14" s="226"/>
      <c r="K14" s="226"/>
      <c r="L14" s="226"/>
      <c r="M14" s="226">
        <v>4372100</v>
      </c>
      <c r="N14" s="226"/>
      <c r="O14" s="226"/>
      <c r="P14" s="226"/>
      <c r="Q14" s="226"/>
      <c r="R14" s="226"/>
    </row>
    <row r="15" spans="1:27" s="25" customFormat="1" ht="15" x14ac:dyDescent="0.25">
      <c r="A15" t="s">
        <v>205</v>
      </c>
      <c r="B15"/>
      <c r="C15" s="25">
        <f t="shared" si="0"/>
        <v>4298436</v>
      </c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>
        <v>4298436</v>
      </c>
      <c r="Q15" s="226"/>
      <c r="R15" s="226"/>
    </row>
    <row r="16" spans="1:27" s="25" customFormat="1" ht="15" x14ac:dyDescent="0.25">
      <c r="A16" t="s">
        <v>206</v>
      </c>
      <c r="B16"/>
      <c r="C16" s="25">
        <f t="shared" si="0"/>
        <v>3971010.47</v>
      </c>
      <c r="D16" s="226">
        <v>443230</v>
      </c>
      <c r="E16" s="226"/>
      <c r="F16" s="226">
        <v>3527780.47</v>
      </c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</row>
    <row r="17" spans="1:19" s="25" customFormat="1" ht="15" x14ac:dyDescent="0.25">
      <c r="A17" t="s">
        <v>207</v>
      </c>
      <c r="B17"/>
      <c r="C17" s="25">
        <f t="shared" si="0"/>
        <v>3813541.95</v>
      </c>
      <c r="D17" s="226"/>
      <c r="E17" s="226"/>
      <c r="F17" s="226">
        <v>3813541.95</v>
      </c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</row>
    <row r="18" spans="1:19" s="25" customFormat="1" ht="15" x14ac:dyDescent="0.25">
      <c r="A18" t="s">
        <v>208</v>
      </c>
      <c r="B18"/>
      <c r="C18" s="25">
        <f t="shared" si="0"/>
        <v>3202271.65</v>
      </c>
      <c r="D18" s="226"/>
      <c r="E18" s="226"/>
      <c r="F18" s="226">
        <v>3202271.65</v>
      </c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</row>
    <row r="19" spans="1:19" s="25" customFormat="1" ht="15" x14ac:dyDescent="0.25">
      <c r="A19" t="s">
        <v>209</v>
      </c>
      <c r="B19"/>
      <c r="C19" s="25">
        <f t="shared" si="0"/>
        <v>2882000</v>
      </c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>
        <v>2882000</v>
      </c>
      <c r="O19" s="226"/>
      <c r="P19" s="226"/>
      <c r="Q19" s="226"/>
      <c r="R19" s="226"/>
    </row>
    <row r="20" spans="1:19" s="25" customFormat="1" ht="15" x14ac:dyDescent="0.25">
      <c r="A20" t="s">
        <v>210</v>
      </c>
      <c r="B20"/>
      <c r="C20" s="25">
        <f t="shared" si="0"/>
        <v>2867280</v>
      </c>
      <c r="D20" s="226"/>
      <c r="E20" s="226"/>
      <c r="F20" s="226"/>
      <c r="G20" s="226"/>
      <c r="H20" s="226"/>
      <c r="I20" s="226"/>
      <c r="J20" s="226"/>
      <c r="K20" s="226"/>
      <c r="L20" s="226"/>
      <c r="M20" s="226">
        <v>2867280</v>
      </c>
      <c r="N20" s="226"/>
      <c r="O20" s="226"/>
      <c r="P20" s="226"/>
      <c r="Q20" s="226"/>
      <c r="R20" s="226"/>
    </row>
    <row r="21" spans="1:19" s="25" customFormat="1" ht="15" x14ac:dyDescent="0.25">
      <c r="A21" t="s">
        <v>211</v>
      </c>
      <c r="B21"/>
      <c r="C21" s="25">
        <f t="shared" si="0"/>
        <v>2679342</v>
      </c>
      <c r="D21" s="226">
        <v>136524.56</v>
      </c>
      <c r="E21" s="226"/>
      <c r="F21" s="226">
        <v>2542817.44</v>
      </c>
      <c r="G21" s="226"/>
      <c r="H21" s="226"/>
      <c r="I21" s="226"/>
      <c r="J21" s="226"/>
      <c r="K21" s="226"/>
      <c r="L21" s="226"/>
      <c r="M21" s="226"/>
      <c r="N21" s="226"/>
      <c r="O21" s="226"/>
      <c r="P21" s="226"/>
      <c r="Q21" s="226"/>
      <c r="R21" s="226"/>
    </row>
    <row r="22" spans="1:19" s="25" customFormat="1" ht="15" x14ac:dyDescent="0.25">
      <c r="A22" t="s">
        <v>212</v>
      </c>
      <c r="B22"/>
      <c r="C22" s="25">
        <f t="shared" si="0"/>
        <v>2661056</v>
      </c>
      <c r="D22" s="226">
        <v>240496</v>
      </c>
      <c r="E22" s="226"/>
      <c r="F22" s="226">
        <v>2420560</v>
      </c>
      <c r="G22" s="226"/>
      <c r="H22" s="226"/>
      <c r="I22" s="226"/>
      <c r="J22" s="226"/>
      <c r="K22" s="226"/>
      <c r="L22" s="226"/>
      <c r="M22" s="226"/>
      <c r="N22" s="226"/>
      <c r="O22" s="226"/>
      <c r="P22" s="226"/>
      <c r="Q22" s="226"/>
      <c r="R22" s="226"/>
    </row>
    <row r="23" spans="1:19" s="25" customFormat="1" ht="15" x14ac:dyDescent="0.25">
      <c r="A23" t="s">
        <v>213</v>
      </c>
      <c r="B23"/>
      <c r="C23" s="25">
        <f t="shared" si="0"/>
        <v>2473331</v>
      </c>
      <c r="D23" s="226">
        <v>245344</v>
      </c>
      <c r="E23" s="226"/>
      <c r="F23" s="226">
        <v>2227987</v>
      </c>
      <c r="G23" s="226"/>
      <c r="H23" s="226"/>
      <c r="I23" s="226"/>
      <c r="J23" s="226"/>
      <c r="K23" s="226"/>
      <c r="L23" s="226"/>
      <c r="M23" s="226"/>
      <c r="N23" s="226"/>
      <c r="O23" s="226"/>
      <c r="P23" s="226"/>
      <c r="Q23" s="226"/>
      <c r="R23" s="226"/>
    </row>
    <row r="24" spans="1:19" x14ac:dyDescent="0.2">
      <c r="D24" s="225"/>
      <c r="E24" s="225"/>
      <c r="F24" s="225"/>
      <c r="G24" s="225"/>
      <c r="H24" s="225"/>
      <c r="I24" s="225"/>
      <c r="J24" s="225"/>
      <c r="K24" s="225"/>
      <c r="L24" s="225"/>
      <c r="M24" s="225"/>
      <c r="N24" s="225"/>
      <c r="O24" s="225"/>
      <c r="P24" s="225"/>
      <c r="Q24" s="225"/>
      <c r="R24" s="225"/>
    </row>
    <row r="25" spans="1:19" ht="15" x14ac:dyDescent="0.25">
      <c r="A25" t="s">
        <v>214</v>
      </c>
      <c r="C25" s="25">
        <f>SUM(C4:C24)</f>
        <v>207578637.14999998</v>
      </c>
      <c r="D25" s="25">
        <f>SUM(D4:D24)</f>
        <v>8312869.0699999994</v>
      </c>
      <c r="E25" s="25">
        <f t="shared" ref="E25:S25" si="1">SUM(E4:E24)</f>
        <v>5231860.1100000003</v>
      </c>
      <c r="F25" s="25">
        <f t="shared" si="1"/>
        <v>161493803.95999998</v>
      </c>
      <c r="G25" s="25">
        <f t="shared" si="1"/>
        <v>0</v>
      </c>
      <c r="H25" s="25">
        <f t="shared" si="1"/>
        <v>0</v>
      </c>
      <c r="I25" s="25">
        <f t="shared" si="1"/>
        <v>0</v>
      </c>
      <c r="J25" s="25">
        <f t="shared" si="1"/>
        <v>0</v>
      </c>
      <c r="K25" s="25">
        <f t="shared" si="1"/>
        <v>254746.01</v>
      </c>
      <c r="L25" s="25">
        <f t="shared" si="1"/>
        <v>0</v>
      </c>
      <c r="M25" s="25">
        <f t="shared" si="1"/>
        <v>25104922</v>
      </c>
      <c r="N25" s="25">
        <f t="shared" si="1"/>
        <v>2882000</v>
      </c>
      <c r="O25" s="25">
        <f t="shared" si="1"/>
        <v>0</v>
      </c>
      <c r="P25" s="25">
        <f t="shared" si="1"/>
        <v>4298436</v>
      </c>
      <c r="Q25" s="25">
        <f t="shared" si="1"/>
        <v>0</v>
      </c>
      <c r="R25" s="25">
        <f t="shared" si="1"/>
        <v>0</v>
      </c>
      <c r="S25" s="25">
        <f t="shared" si="1"/>
        <v>0</v>
      </c>
    </row>
    <row r="26" spans="1:19" ht="15" x14ac:dyDescent="0.25">
      <c r="A26"/>
      <c r="D26" s="25"/>
    </row>
    <row r="27" spans="1:19" ht="15" x14ac:dyDescent="0.25">
      <c r="A27" t="s">
        <v>215</v>
      </c>
      <c r="C27" s="177">
        <f t="shared" ref="C27:C28" si="2">SUM(D27:T27)</f>
        <v>62960541.140000038</v>
      </c>
      <c r="D27" s="177">
        <f>'[1]Zahlungsart pro Unternehmen'!D3-'GewSt_20 größte Einnahmen'!D25</f>
        <v>3509106.2600000007</v>
      </c>
      <c r="E27" s="177">
        <f>'Zahlungsart pro Unternehmen'!D4-'GewSt_20 größte Einnahmen'!E25</f>
        <v>8162671.919999999</v>
      </c>
      <c r="F27" s="177">
        <f>'Zahlungsart pro Unternehmen'!D5-'GewSt_20 größte Einnahmen'!F25</f>
        <v>30788199.660000026</v>
      </c>
      <c r="G27" s="177"/>
      <c r="H27" s="177">
        <f>'[1]Zahlungsart pro Unternehmen'!D7</f>
        <v>368000</v>
      </c>
      <c r="I27" s="177">
        <f>'[1]Zahlungsart pro Unternehmen'!D8</f>
        <v>4190224.16</v>
      </c>
      <c r="J27" s="177">
        <f>'Zahlungsart pro Unternehmen'!D9</f>
        <v>349500.24</v>
      </c>
      <c r="K27" s="177">
        <f>'Zahlungsart pro Unternehmen'!D10-'GewSt_20 größte Einnahmen'!K25</f>
        <v>2274497.16</v>
      </c>
      <c r="L27" s="177"/>
      <c r="M27" s="177">
        <f>'Zahlungsart pro Unternehmen'!D12-'GewSt_20 größte Einnahmen'!M25</f>
        <v>8677716.7400000021</v>
      </c>
      <c r="N27" s="177">
        <f>'Zahlungsart pro Unternehmen'!D13-'GewSt_20 größte Einnahmen'!N25</f>
        <v>1201000</v>
      </c>
      <c r="O27" s="177">
        <f>'Zahlungsart pro Unternehmen'!D16</f>
        <v>109053</v>
      </c>
      <c r="P27" s="177">
        <f>'Zahlungsart pro Unternehmen'!D17-'GewSt_20 größte Einnahmen'!P25</f>
        <v>2945671</v>
      </c>
      <c r="Q27" s="177"/>
      <c r="R27" s="177">
        <f>'Zahlungsart pro Unternehmen'!D19</f>
        <v>384901</v>
      </c>
      <c r="S27" s="177"/>
    </row>
    <row r="28" spans="1:19" ht="15" x14ac:dyDescent="0.25">
      <c r="A28"/>
      <c r="C28" s="25">
        <f t="shared" si="2"/>
        <v>270539178.29000002</v>
      </c>
      <c r="D28" s="25">
        <f>SUM(D25:D27)</f>
        <v>11821975.33</v>
      </c>
      <c r="E28" s="25">
        <f t="shared" ref="E28:S28" si="3">SUM(E25:E27)</f>
        <v>13394532.029999999</v>
      </c>
      <c r="F28" s="25">
        <f t="shared" si="3"/>
        <v>192282003.62</v>
      </c>
      <c r="G28" s="25">
        <f t="shared" si="3"/>
        <v>0</v>
      </c>
      <c r="H28" s="25">
        <f t="shared" si="3"/>
        <v>368000</v>
      </c>
      <c r="I28" s="25">
        <f t="shared" si="3"/>
        <v>4190224.16</v>
      </c>
      <c r="J28" s="25">
        <f t="shared" si="3"/>
        <v>349500.24</v>
      </c>
      <c r="K28" s="25">
        <f t="shared" si="3"/>
        <v>2529243.17</v>
      </c>
      <c r="L28" s="25">
        <f t="shared" si="3"/>
        <v>0</v>
      </c>
      <c r="M28" s="25">
        <f t="shared" si="3"/>
        <v>33782638.740000002</v>
      </c>
      <c r="N28" s="25">
        <f t="shared" si="3"/>
        <v>4083000</v>
      </c>
      <c r="O28" s="25">
        <f t="shared" si="3"/>
        <v>109053</v>
      </c>
      <c r="P28" s="25">
        <f t="shared" si="3"/>
        <v>7244107</v>
      </c>
      <c r="Q28" s="25">
        <f t="shared" si="3"/>
        <v>0</v>
      </c>
      <c r="R28" s="25">
        <f t="shared" si="3"/>
        <v>384901</v>
      </c>
      <c r="S28" s="25">
        <f t="shared" si="3"/>
        <v>0</v>
      </c>
    </row>
    <row r="29" spans="1:19" ht="15" x14ac:dyDescent="0.25">
      <c r="A29"/>
    </row>
    <row r="30" spans="1:19" x14ac:dyDescent="0.2">
      <c r="C30" s="170"/>
    </row>
    <row r="31" spans="1:19" x14ac:dyDescent="0.2">
      <c r="C31" s="170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5FE44-2604-4B3B-B1F6-236D85790B57}">
  <dimension ref="A1:E83"/>
  <sheetViews>
    <sheetView zoomScale="85" zoomScaleNormal="85" workbookViewId="0">
      <selection activeCell="L26" sqref="L26"/>
    </sheetView>
  </sheetViews>
  <sheetFormatPr baseColWidth="10" defaultRowHeight="15" outlineLevelRow="1" x14ac:dyDescent="0.25"/>
  <cols>
    <col min="1" max="1" width="4.42578125" style="111" customWidth="1"/>
    <col min="2" max="2" width="36.5703125" customWidth="1"/>
    <col min="3" max="3" width="26.42578125" customWidth="1"/>
    <col min="4" max="4" width="25.28515625" customWidth="1"/>
    <col min="5" max="5" width="3" customWidth="1"/>
  </cols>
  <sheetData>
    <row r="1" spans="1:5" ht="62.25" customHeight="1" x14ac:dyDescent="0.25">
      <c r="A1" s="113"/>
      <c r="B1" s="112" t="s">
        <v>109</v>
      </c>
      <c r="C1" s="123" t="s">
        <v>219</v>
      </c>
      <c r="D1" s="144" t="s">
        <v>234</v>
      </c>
      <c r="E1" s="137"/>
    </row>
    <row r="2" spans="1:5" ht="20.100000000000001" customHeight="1" x14ac:dyDescent="0.25">
      <c r="A2" s="145" t="s">
        <v>30</v>
      </c>
      <c r="B2" s="137" t="s">
        <v>108</v>
      </c>
      <c r="C2" s="178">
        <f>'GewSt_20 größte Einnahmen'!C4/1000</f>
        <v>54703.269489999991</v>
      </c>
      <c r="D2" s="137" t="s">
        <v>154</v>
      </c>
      <c r="E2" s="137"/>
    </row>
    <row r="3" spans="1:5" ht="15" customHeight="1" x14ac:dyDescent="0.25">
      <c r="A3" s="145"/>
      <c r="B3" s="137"/>
      <c r="C3" s="146"/>
      <c r="D3" s="137" t="s">
        <v>235</v>
      </c>
      <c r="E3" s="137"/>
    </row>
    <row r="4" spans="1:5" ht="15" customHeight="1" x14ac:dyDescent="0.25">
      <c r="A4" s="145"/>
      <c r="B4" s="137"/>
      <c r="C4" s="146"/>
      <c r="D4" s="137" t="s">
        <v>236</v>
      </c>
      <c r="E4" s="137"/>
    </row>
    <row r="5" spans="1:5" ht="15" customHeight="1" x14ac:dyDescent="0.25">
      <c r="A5" s="145"/>
      <c r="B5" s="137"/>
      <c r="C5" s="146"/>
      <c r="D5" s="137" t="s">
        <v>237</v>
      </c>
      <c r="E5" s="137"/>
    </row>
    <row r="6" spans="1:5" ht="5.0999999999999996" customHeight="1" x14ac:dyDescent="0.25">
      <c r="A6" s="145"/>
      <c r="B6" s="137"/>
      <c r="C6" s="146"/>
      <c r="D6" s="137"/>
      <c r="E6" s="137"/>
    </row>
    <row r="7" spans="1:5" ht="15" customHeight="1" x14ac:dyDescent="0.25">
      <c r="A7" s="145" t="s">
        <v>32</v>
      </c>
      <c r="B7" s="137" t="s">
        <v>175</v>
      </c>
      <c r="C7" s="178">
        <f>'GewSt_20 größte Einnahmen'!C5/1000</f>
        <v>52848.223119999995</v>
      </c>
      <c r="D7" s="137" t="s">
        <v>154</v>
      </c>
      <c r="E7" s="137"/>
    </row>
    <row r="8" spans="1:5" ht="5.0999999999999996" customHeight="1" x14ac:dyDescent="0.25">
      <c r="A8" s="145"/>
      <c r="B8" s="137"/>
      <c r="C8" s="146"/>
      <c r="D8" s="137"/>
      <c r="E8" s="137"/>
    </row>
    <row r="9" spans="1:5" ht="15" customHeight="1" x14ac:dyDescent="0.25">
      <c r="A9" s="145" t="s">
        <v>34</v>
      </c>
      <c r="B9" s="137" t="s">
        <v>121</v>
      </c>
      <c r="C9" s="178">
        <f>'GewSt_20 größte Einnahmen'!C6/1000</f>
        <v>15116.79407</v>
      </c>
      <c r="D9" s="137" t="s">
        <v>154</v>
      </c>
      <c r="E9" s="137"/>
    </row>
    <row r="10" spans="1:5" ht="15" customHeight="1" x14ac:dyDescent="0.25">
      <c r="A10" s="145"/>
      <c r="B10" s="137"/>
      <c r="C10" s="178"/>
      <c r="D10" s="137" t="s">
        <v>236</v>
      </c>
      <c r="E10" s="137"/>
    </row>
    <row r="11" spans="1:5" ht="5.0999999999999996" customHeight="1" x14ac:dyDescent="0.25">
      <c r="A11" s="145"/>
      <c r="B11" s="137"/>
      <c r="C11" s="146"/>
      <c r="D11" s="137"/>
      <c r="E11" s="137"/>
    </row>
    <row r="12" spans="1:5" ht="15" customHeight="1" x14ac:dyDescent="0.25">
      <c r="A12" s="145" t="s">
        <v>33</v>
      </c>
      <c r="B12" s="137" t="s">
        <v>107</v>
      </c>
      <c r="C12" s="178">
        <f>'GewSt_20 größte Einnahmen'!C7/1000</f>
        <v>13812.91907</v>
      </c>
      <c r="D12" s="137" t="s">
        <v>154</v>
      </c>
      <c r="E12" s="137"/>
    </row>
    <row r="13" spans="1:5" ht="15" customHeight="1" x14ac:dyDescent="0.25">
      <c r="A13" s="145"/>
      <c r="B13" s="137"/>
      <c r="C13" s="178"/>
      <c r="D13" s="137" t="s">
        <v>235</v>
      </c>
      <c r="E13" s="137"/>
    </row>
    <row r="14" spans="1:5" ht="15" customHeight="1" x14ac:dyDescent="0.25">
      <c r="A14" s="145"/>
      <c r="B14" s="137"/>
      <c r="C14" s="178"/>
      <c r="D14" s="137" t="s">
        <v>236</v>
      </c>
      <c r="E14" s="137"/>
    </row>
    <row r="15" spans="1:5" ht="5.0999999999999996" customHeight="1" x14ac:dyDescent="0.25">
      <c r="A15" s="145"/>
      <c r="B15" s="137"/>
      <c r="C15" s="178"/>
      <c r="D15" s="137"/>
      <c r="E15" s="137"/>
    </row>
    <row r="16" spans="1:5" ht="15" customHeight="1" x14ac:dyDescent="0.25">
      <c r="A16" s="145" t="s">
        <v>36</v>
      </c>
      <c r="B16" s="137" t="s">
        <v>220</v>
      </c>
      <c r="C16" s="178">
        <f>'GewSt_20 größte Einnahmen'!C8/1000</f>
        <v>8897.4330000000009</v>
      </c>
      <c r="D16" s="137" t="s">
        <v>154</v>
      </c>
      <c r="E16" s="137"/>
    </row>
    <row r="17" spans="1:5" ht="5.0999999999999996" customHeight="1" x14ac:dyDescent="0.25">
      <c r="A17" s="145"/>
      <c r="B17" s="137"/>
      <c r="C17" s="178"/>
      <c r="D17" s="137"/>
      <c r="E17" s="137"/>
    </row>
    <row r="18" spans="1:5" ht="15" customHeight="1" x14ac:dyDescent="0.25">
      <c r="A18" s="145" t="s">
        <v>38</v>
      </c>
      <c r="B18" s="137" t="s">
        <v>221</v>
      </c>
      <c r="C18" s="178">
        <f>'GewSt_20 größte Einnahmen'!C9/1000</f>
        <v>6889.5891900000006</v>
      </c>
      <c r="D18" s="137" t="s">
        <v>154</v>
      </c>
      <c r="E18" s="137"/>
    </row>
    <row r="19" spans="1:5" ht="15" customHeight="1" x14ac:dyDescent="0.25">
      <c r="A19" s="145"/>
      <c r="B19" s="137"/>
      <c r="C19" s="178"/>
      <c r="D19" s="137" t="s">
        <v>236</v>
      </c>
      <c r="E19" s="137"/>
    </row>
    <row r="20" spans="1:5" ht="5.0999999999999996" customHeight="1" x14ac:dyDescent="0.25">
      <c r="A20" s="145"/>
      <c r="B20" s="137"/>
      <c r="C20" s="178"/>
      <c r="D20" s="137"/>
      <c r="E20" s="137"/>
    </row>
    <row r="21" spans="1:5" ht="15" customHeight="1" x14ac:dyDescent="0.25">
      <c r="A21" s="145" t="s">
        <v>45</v>
      </c>
      <c r="B21" s="137" t="s">
        <v>178</v>
      </c>
      <c r="C21" s="178">
        <f>'GewSt_20 größte Einnahmen'!C10/1000</f>
        <v>6853.3470399999997</v>
      </c>
      <c r="D21" s="137" t="s">
        <v>154</v>
      </c>
      <c r="E21" s="137"/>
    </row>
    <row r="22" spans="1:5" ht="15" customHeight="1" x14ac:dyDescent="0.25">
      <c r="A22" s="145"/>
      <c r="B22" s="137"/>
      <c r="C22" s="178"/>
      <c r="D22" s="137" t="s">
        <v>236</v>
      </c>
      <c r="E22" s="137"/>
    </row>
    <row r="23" spans="1:5" ht="5.0999999999999996" customHeight="1" x14ac:dyDescent="0.25">
      <c r="A23" s="145"/>
      <c r="B23" s="137"/>
      <c r="C23" s="178"/>
      <c r="D23" s="137"/>
      <c r="E23" s="137"/>
    </row>
    <row r="24" spans="1:5" ht="15" customHeight="1" x14ac:dyDescent="0.25">
      <c r="A24" s="145" t="s">
        <v>48</v>
      </c>
      <c r="B24" s="137" t="s">
        <v>103</v>
      </c>
      <c r="C24" s="178">
        <f>'GewSt_20 größte Einnahmen'!C11/1000</f>
        <v>5231.8601100000005</v>
      </c>
      <c r="D24" s="137" t="s">
        <v>238</v>
      </c>
      <c r="E24" s="137"/>
    </row>
    <row r="25" spans="1:5" ht="5.0999999999999996" customHeight="1" x14ac:dyDescent="0.25">
      <c r="A25" s="145"/>
      <c r="B25" s="137"/>
      <c r="C25" s="178"/>
      <c r="D25" s="137"/>
      <c r="E25" s="137"/>
    </row>
    <row r="26" spans="1:5" ht="15" customHeight="1" x14ac:dyDescent="0.25">
      <c r="A26" s="145" t="s">
        <v>50</v>
      </c>
      <c r="B26" s="137" t="s">
        <v>98</v>
      </c>
      <c r="C26" s="178">
        <f>'GewSt_20 größte Einnahmen'!C12/1000</f>
        <v>5012.5538699999997</v>
      </c>
      <c r="D26" s="137" t="s">
        <v>154</v>
      </c>
      <c r="E26" s="137"/>
    </row>
    <row r="27" spans="1:5" ht="15" customHeight="1" x14ac:dyDescent="0.25">
      <c r="A27" s="145"/>
      <c r="B27" s="137"/>
      <c r="C27" s="178"/>
      <c r="D27" s="137" t="s">
        <v>236</v>
      </c>
      <c r="E27" s="137"/>
    </row>
    <row r="28" spans="1:5" ht="5.0999999999999996" customHeight="1" x14ac:dyDescent="0.25">
      <c r="A28" s="145"/>
      <c r="B28" s="137"/>
      <c r="C28" s="178"/>
      <c r="D28" s="137"/>
      <c r="E28" s="137"/>
    </row>
    <row r="29" spans="1:5" ht="15" customHeight="1" x14ac:dyDescent="0.25">
      <c r="A29" s="145" t="s">
        <v>53</v>
      </c>
      <c r="B29" s="137" t="s">
        <v>179</v>
      </c>
      <c r="C29" s="178">
        <f>'GewSt_20 größte Einnahmen'!C13/1000</f>
        <v>4992.2791200000001</v>
      </c>
      <c r="D29" s="137" t="s">
        <v>154</v>
      </c>
      <c r="E29" s="137"/>
    </row>
    <row r="30" spans="1:5" ht="15" customHeight="1" x14ac:dyDescent="0.25">
      <c r="A30" s="145"/>
      <c r="B30" s="137"/>
      <c r="C30" s="178"/>
      <c r="D30" s="137" t="s">
        <v>236</v>
      </c>
      <c r="E30" s="137"/>
    </row>
    <row r="31" spans="1:5" ht="5.0999999999999996" customHeight="1" x14ac:dyDescent="0.25">
      <c r="A31" s="145"/>
      <c r="B31" s="137"/>
      <c r="C31" s="178"/>
      <c r="D31" s="137"/>
      <c r="E31" s="137"/>
    </row>
    <row r="32" spans="1:5" ht="15" customHeight="1" x14ac:dyDescent="0.25">
      <c r="A32" s="145" t="s">
        <v>57</v>
      </c>
      <c r="B32" s="137" t="s">
        <v>185</v>
      </c>
      <c r="C32" s="178">
        <f>'GewSt_20 größte Einnahmen'!C14/1000</f>
        <v>4372.1000000000004</v>
      </c>
      <c r="D32" s="137" t="s">
        <v>235</v>
      </c>
      <c r="E32" s="137"/>
    </row>
    <row r="33" spans="1:5" ht="5.0999999999999996" customHeight="1" x14ac:dyDescent="0.25">
      <c r="A33" s="145"/>
      <c r="B33" s="137"/>
      <c r="C33" s="178"/>
      <c r="D33" s="137"/>
      <c r="E33" s="137"/>
    </row>
    <row r="34" spans="1:5" ht="15" customHeight="1" x14ac:dyDescent="0.25">
      <c r="A34" s="145" t="s">
        <v>59</v>
      </c>
      <c r="B34" s="137" t="s">
        <v>105</v>
      </c>
      <c r="C34" s="178">
        <f>'GewSt_20 größte Einnahmen'!C15/1000</f>
        <v>4298.4359999999997</v>
      </c>
      <c r="D34" s="137" t="s">
        <v>239</v>
      </c>
      <c r="E34" s="137"/>
    </row>
    <row r="35" spans="1:5" ht="5.0999999999999996" customHeight="1" x14ac:dyDescent="0.25">
      <c r="A35" s="145"/>
      <c r="B35" s="137"/>
      <c r="C35" s="178"/>
      <c r="D35" s="137"/>
      <c r="E35" s="137"/>
    </row>
    <row r="36" spans="1:5" ht="15" customHeight="1" x14ac:dyDescent="0.25">
      <c r="A36" s="145" t="s">
        <v>71</v>
      </c>
      <c r="B36" s="137" t="s">
        <v>134</v>
      </c>
      <c r="C36" s="178">
        <f>'GewSt_20 größte Einnahmen'!C16/1000</f>
        <v>3971.0104700000002</v>
      </c>
      <c r="D36" s="137" t="s">
        <v>154</v>
      </c>
      <c r="E36" s="137"/>
    </row>
    <row r="37" spans="1:5" ht="15" customHeight="1" x14ac:dyDescent="0.25">
      <c r="A37" s="145"/>
      <c r="B37" s="137"/>
      <c r="C37" s="178"/>
      <c r="D37" s="137" t="s">
        <v>236</v>
      </c>
      <c r="E37" s="137"/>
    </row>
    <row r="38" spans="1:5" ht="5.0999999999999996" customHeight="1" x14ac:dyDescent="0.25">
      <c r="A38" s="145"/>
      <c r="B38" s="137"/>
      <c r="C38" s="178"/>
      <c r="D38" s="137"/>
      <c r="E38" s="137"/>
    </row>
    <row r="39" spans="1:5" ht="15" customHeight="1" x14ac:dyDescent="0.25">
      <c r="A39" s="145" t="s">
        <v>72</v>
      </c>
      <c r="B39" s="137" t="s">
        <v>222</v>
      </c>
      <c r="C39" s="178">
        <f>'GewSt_20 größte Einnahmen'!C17/1000</f>
        <v>3813.5419500000003</v>
      </c>
      <c r="D39" s="137" t="s">
        <v>154</v>
      </c>
      <c r="E39" s="137"/>
    </row>
    <row r="40" spans="1:5" ht="5.0999999999999996" customHeight="1" x14ac:dyDescent="0.25">
      <c r="A40" s="145"/>
      <c r="B40" s="137"/>
      <c r="C40" s="178"/>
      <c r="D40" s="137"/>
      <c r="E40" s="137"/>
    </row>
    <row r="41" spans="1:5" ht="15" customHeight="1" x14ac:dyDescent="0.25">
      <c r="A41" s="145" t="s">
        <v>73</v>
      </c>
      <c r="B41" s="137" t="s">
        <v>223</v>
      </c>
      <c r="C41" s="178">
        <f>'GewSt_20 größte Einnahmen'!C18/1000</f>
        <v>3202.2716499999997</v>
      </c>
      <c r="D41" s="137" t="s">
        <v>154</v>
      </c>
      <c r="E41" s="137"/>
    </row>
    <row r="42" spans="1:5" ht="5.0999999999999996" customHeight="1" x14ac:dyDescent="0.25">
      <c r="A42" s="145"/>
      <c r="B42" s="137"/>
      <c r="C42" s="178"/>
      <c r="D42" s="137"/>
      <c r="E42" s="137"/>
    </row>
    <row r="43" spans="1:5" ht="15" customHeight="1" x14ac:dyDescent="0.25">
      <c r="A43" s="145" t="s">
        <v>74</v>
      </c>
      <c r="B43" s="137" t="s">
        <v>106</v>
      </c>
      <c r="C43" s="178">
        <f>'GewSt_20 größte Einnahmen'!C19/1000</f>
        <v>2882</v>
      </c>
      <c r="D43" s="137" t="s">
        <v>240</v>
      </c>
      <c r="E43" s="137"/>
    </row>
    <row r="44" spans="1:5" ht="5.0999999999999996" customHeight="1" x14ac:dyDescent="0.25">
      <c r="A44" s="145"/>
      <c r="B44" s="137"/>
      <c r="C44" s="146"/>
      <c r="D44" s="137"/>
      <c r="E44" s="137"/>
    </row>
    <row r="45" spans="1:5" ht="15" customHeight="1" x14ac:dyDescent="0.25">
      <c r="A45" s="145" t="s">
        <v>99</v>
      </c>
      <c r="B45" s="137" t="s">
        <v>139</v>
      </c>
      <c r="C45" s="178">
        <f>'GewSt_20 größte Einnahmen'!C20/1000</f>
        <v>2867.28</v>
      </c>
      <c r="D45" s="137" t="s">
        <v>235</v>
      </c>
      <c r="E45" s="137"/>
    </row>
    <row r="46" spans="1:5" ht="5.0999999999999996" customHeight="1" x14ac:dyDescent="0.25">
      <c r="A46" s="145"/>
      <c r="B46" s="137"/>
      <c r="C46" s="178"/>
      <c r="D46" s="137"/>
      <c r="E46" s="137"/>
    </row>
    <row r="47" spans="1:5" ht="15" customHeight="1" x14ac:dyDescent="0.25">
      <c r="A47" s="145" t="s">
        <v>97</v>
      </c>
      <c r="B47" s="137" t="s">
        <v>224</v>
      </c>
      <c r="C47" s="178">
        <f>'GewSt_20 größte Einnahmen'!C21/1000</f>
        <v>2679.3420000000001</v>
      </c>
      <c r="D47" s="137" t="s">
        <v>154</v>
      </c>
      <c r="E47" s="137"/>
    </row>
    <row r="48" spans="1:5" ht="15" customHeight="1" x14ac:dyDescent="0.25">
      <c r="A48" s="145"/>
      <c r="B48" s="137"/>
      <c r="C48" s="178"/>
      <c r="D48" s="137" t="s">
        <v>236</v>
      </c>
      <c r="E48" s="137"/>
    </row>
    <row r="49" spans="1:5" ht="5.0999999999999996" customHeight="1" x14ac:dyDescent="0.25">
      <c r="A49" s="145"/>
      <c r="B49" s="137"/>
      <c r="C49" s="178"/>
      <c r="D49" s="137"/>
      <c r="E49" s="137"/>
    </row>
    <row r="50" spans="1:5" ht="15" customHeight="1" x14ac:dyDescent="0.25">
      <c r="A50" s="145" t="s">
        <v>96</v>
      </c>
      <c r="B50" s="137" t="s">
        <v>182</v>
      </c>
      <c r="C50" s="178">
        <f>'GewSt_20 größte Einnahmen'!C22/1000</f>
        <v>2661.056</v>
      </c>
      <c r="D50" s="137" t="s">
        <v>154</v>
      </c>
      <c r="E50" s="137"/>
    </row>
    <row r="51" spans="1:5" ht="15" customHeight="1" x14ac:dyDescent="0.25">
      <c r="A51" s="145"/>
      <c r="B51" s="137"/>
      <c r="C51" s="178"/>
      <c r="D51" s="137" t="s">
        <v>236</v>
      </c>
      <c r="E51" s="137"/>
    </row>
    <row r="52" spans="1:5" ht="5.0999999999999996" customHeight="1" x14ac:dyDescent="0.25">
      <c r="A52" s="145"/>
      <c r="B52" s="137"/>
      <c r="C52" s="178"/>
      <c r="D52" s="137"/>
      <c r="E52" s="137"/>
    </row>
    <row r="53" spans="1:5" ht="15" customHeight="1" x14ac:dyDescent="0.25">
      <c r="A53" s="145" t="s">
        <v>95</v>
      </c>
      <c r="B53" s="137" t="s">
        <v>225</v>
      </c>
      <c r="C53" s="178">
        <f>'GewSt_20 größte Einnahmen'!C23/1000</f>
        <v>2473.3310000000001</v>
      </c>
      <c r="D53" s="137" t="s">
        <v>154</v>
      </c>
      <c r="E53" s="137"/>
    </row>
    <row r="54" spans="1:5" ht="15" customHeight="1" x14ac:dyDescent="0.25">
      <c r="A54" s="145"/>
      <c r="B54" s="137"/>
      <c r="C54" s="178"/>
      <c r="D54" s="137" t="s">
        <v>236</v>
      </c>
      <c r="E54" s="137"/>
    </row>
    <row r="55" spans="1:5" ht="3.75" customHeight="1" x14ac:dyDescent="0.25">
      <c r="A55" s="145"/>
      <c r="B55" s="137"/>
      <c r="C55" s="146"/>
      <c r="D55" s="137"/>
      <c r="E55" s="137"/>
    </row>
    <row r="56" spans="1:5" ht="15" customHeight="1" x14ac:dyDescent="0.25">
      <c r="A56" s="145"/>
      <c r="B56" s="137"/>
      <c r="C56" s="146"/>
      <c r="D56" s="137"/>
      <c r="E56" s="137"/>
    </row>
    <row r="57" spans="1:5" ht="15" hidden="1" customHeight="1" outlineLevel="1" x14ac:dyDescent="0.25">
      <c r="A57" s="145"/>
      <c r="B57" s="137"/>
      <c r="C57" s="136">
        <f>SUM(C2:C56)</f>
        <v>207578.63715000002</v>
      </c>
      <c r="D57" s="137"/>
      <c r="E57" s="137"/>
    </row>
    <row r="58" spans="1:5" ht="15" hidden="1" customHeight="1" outlineLevel="1" x14ac:dyDescent="0.25">
      <c r="A58" s="145"/>
      <c r="B58" s="137"/>
      <c r="C58" s="146"/>
      <c r="D58" s="137"/>
      <c r="E58" s="137"/>
    </row>
    <row r="59" spans="1:5" ht="15" hidden="1" customHeight="1" outlineLevel="1" x14ac:dyDescent="0.25">
      <c r="A59" s="145"/>
      <c r="B59" s="137"/>
      <c r="C59" s="146"/>
      <c r="D59" s="137"/>
      <c r="E59" s="137"/>
    </row>
    <row r="60" spans="1:5" ht="15" hidden="1" customHeight="1" outlineLevel="1" x14ac:dyDescent="0.25">
      <c r="A60" s="145"/>
      <c r="B60" s="137"/>
      <c r="C60" s="146"/>
      <c r="D60" s="137"/>
      <c r="E60" s="137"/>
    </row>
    <row r="61" spans="1:5" hidden="1" outlineLevel="1" x14ac:dyDescent="0.25">
      <c r="A61" s="145" t="s">
        <v>142</v>
      </c>
      <c r="B61" s="137" t="s">
        <v>134</v>
      </c>
      <c r="C61" s="136" t="e">
        <f>SUM(#REF!)/1000</f>
        <v>#REF!</v>
      </c>
      <c r="D61" s="137"/>
      <c r="E61" s="137"/>
    </row>
    <row r="62" spans="1:5" hidden="1" outlineLevel="1" x14ac:dyDescent="0.25">
      <c r="A62" s="145"/>
      <c r="B62" s="137"/>
      <c r="C62" s="146"/>
      <c r="D62" s="137"/>
      <c r="E62" s="137"/>
    </row>
    <row r="63" spans="1:5" ht="3.75" hidden="1" customHeight="1" outlineLevel="1" x14ac:dyDescent="0.25">
      <c r="A63" s="145"/>
      <c r="B63" s="137"/>
      <c r="C63" s="146"/>
      <c r="D63" s="137"/>
      <c r="E63" s="137"/>
    </row>
    <row r="64" spans="1:5" hidden="1" outlineLevel="1" x14ac:dyDescent="0.25">
      <c r="A64" s="145" t="s">
        <v>143</v>
      </c>
      <c r="B64" s="137" t="s">
        <v>98</v>
      </c>
      <c r="C64" s="136" t="e">
        <f>#REF!/1000</f>
        <v>#REF!</v>
      </c>
      <c r="D64" s="137"/>
      <c r="E64" s="137"/>
    </row>
    <row r="65" spans="1:5" ht="3.75" hidden="1" customHeight="1" outlineLevel="1" x14ac:dyDescent="0.25">
      <c r="A65" s="145"/>
      <c r="B65" s="137"/>
      <c r="C65" s="146"/>
      <c r="D65" s="137"/>
      <c r="E65" s="137"/>
    </row>
    <row r="66" spans="1:5" hidden="1" outlineLevel="1" x14ac:dyDescent="0.25">
      <c r="A66" s="145" t="s">
        <v>144</v>
      </c>
      <c r="B66" s="137" t="s">
        <v>139</v>
      </c>
      <c r="C66" s="136" t="e">
        <f>#REF!/1000</f>
        <v>#REF!</v>
      </c>
      <c r="D66" s="137"/>
      <c r="E66" s="137"/>
    </row>
    <row r="67" spans="1:5" ht="3.75" hidden="1" customHeight="1" outlineLevel="1" x14ac:dyDescent="0.25">
      <c r="A67" s="145"/>
      <c r="B67" s="137"/>
      <c r="C67" s="146"/>
      <c r="D67" s="137"/>
      <c r="E67" s="137"/>
    </row>
    <row r="68" spans="1:5" hidden="1" outlineLevel="1" x14ac:dyDescent="0.25">
      <c r="A68" s="145" t="s">
        <v>145</v>
      </c>
      <c r="B68" s="137" t="s">
        <v>136</v>
      </c>
      <c r="C68" s="136" t="e">
        <f>#REF!/1000</f>
        <v>#REF!</v>
      </c>
      <c r="D68" s="137"/>
      <c r="E68" s="137"/>
    </row>
    <row r="69" spans="1:5" ht="3.75" hidden="1" customHeight="1" outlineLevel="1" x14ac:dyDescent="0.25">
      <c r="A69" s="145"/>
      <c r="B69" s="137"/>
      <c r="C69" s="146"/>
      <c r="D69" s="137"/>
      <c r="E69" s="137"/>
    </row>
    <row r="70" spans="1:5" hidden="1" outlineLevel="1" x14ac:dyDescent="0.25">
      <c r="A70" s="145" t="s">
        <v>148</v>
      </c>
      <c r="B70" s="137" t="s">
        <v>135</v>
      </c>
      <c r="C70" s="136" t="e">
        <f>#REF!/1000</f>
        <v>#REF!</v>
      </c>
      <c r="D70" s="137"/>
      <c r="E70" s="137"/>
    </row>
    <row r="71" spans="1:5" ht="3.75" hidden="1" customHeight="1" outlineLevel="1" x14ac:dyDescent="0.25">
      <c r="A71" s="145"/>
      <c r="B71" s="137"/>
      <c r="C71" s="146"/>
      <c r="D71" s="137"/>
      <c r="E71" s="137"/>
    </row>
    <row r="72" spans="1:5" hidden="1" outlineLevel="1" x14ac:dyDescent="0.25">
      <c r="A72" s="145" t="s">
        <v>149</v>
      </c>
      <c r="B72" s="137" t="s">
        <v>102</v>
      </c>
      <c r="C72" s="136" t="e">
        <f>#REF!/1000</f>
        <v>#REF!</v>
      </c>
      <c r="D72" s="137"/>
      <c r="E72" s="137"/>
    </row>
    <row r="73" spans="1:5" ht="3.75" hidden="1" customHeight="1" outlineLevel="1" x14ac:dyDescent="0.25">
      <c r="A73" s="145"/>
      <c r="B73" s="137"/>
      <c r="C73" s="146"/>
      <c r="D73" s="137"/>
      <c r="E73" s="137"/>
    </row>
    <row r="74" spans="1:5" hidden="1" outlineLevel="1" x14ac:dyDescent="0.25">
      <c r="A74" s="145" t="s">
        <v>150</v>
      </c>
      <c r="B74" s="137" t="s">
        <v>137</v>
      </c>
      <c r="C74" s="136" t="e">
        <f>#REF!/1000</f>
        <v>#REF!</v>
      </c>
      <c r="D74" s="137"/>
      <c r="E74" s="137"/>
    </row>
    <row r="75" spans="1:5" ht="3.75" hidden="1" customHeight="1" outlineLevel="1" x14ac:dyDescent="0.25">
      <c r="A75" s="145"/>
      <c r="B75" s="137"/>
      <c r="C75" s="146"/>
      <c r="D75" s="137"/>
      <c r="E75" s="137"/>
    </row>
    <row r="76" spans="1:5" hidden="1" outlineLevel="1" x14ac:dyDescent="0.25">
      <c r="A76" s="145" t="s">
        <v>151</v>
      </c>
      <c r="B76" s="137" t="s">
        <v>141</v>
      </c>
      <c r="C76" s="136" t="e">
        <f>#REF!/1000</f>
        <v>#REF!</v>
      </c>
      <c r="D76" s="137"/>
      <c r="E76" s="137"/>
    </row>
    <row r="77" spans="1:5" ht="3.75" hidden="1" customHeight="1" outlineLevel="1" x14ac:dyDescent="0.25">
      <c r="A77" s="145"/>
      <c r="B77" s="137"/>
      <c r="C77" s="146"/>
      <c r="D77" s="137"/>
      <c r="E77" s="137"/>
    </row>
    <row r="78" spans="1:5" hidden="1" outlineLevel="1" x14ac:dyDescent="0.25">
      <c r="A78" s="145" t="s">
        <v>152</v>
      </c>
      <c r="B78" s="137" t="s">
        <v>101</v>
      </c>
      <c r="C78" s="136" t="e">
        <f>#REF!/1000</f>
        <v>#REF!</v>
      </c>
      <c r="D78" s="137"/>
      <c r="E78" s="137"/>
    </row>
    <row r="79" spans="1:5" ht="3.75" customHeight="1" collapsed="1" x14ac:dyDescent="0.25">
      <c r="A79" s="145"/>
      <c r="B79" s="137"/>
      <c r="C79" s="146"/>
      <c r="D79" s="137"/>
      <c r="E79" s="137"/>
    </row>
    <row r="80" spans="1:5" x14ac:dyDescent="0.25">
      <c r="A80" s="145"/>
      <c r="B80" s="137"/>
      <c r="C80" s="137"/>
      <c r="D80" s="137"/>
      <c r="E80" s="137"/>
    </row>
    <row r="81" spans="1:5" x14ac:dyDescent="0.25">
      <c r="A81" s="145"/>
      <c r="B81" s="137"/>
      <c r="C81" s="136"/>
      <c r="D81" s="137"/>
      <c r="E81" s="137"/>
    </row>
    <row r="83" spans="1:5" x14ac:dyDescent="0.25">
      <c r="C83" s="114"/>
    </row>
  </sheetData>
  <pageMargins left="0.7" right="0.7" top="0.78740157499999996" bottom="0.78740157499999996" header="0.3" footer="0.3"/>
  <pageSetup paperSize="9" orientation="portrait" r:id="rId1"/>
  <ignoredErrors>
    <ignoredError sqref="C6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3252-C0C3-4DE3-8D2B-8CA602CAB37D}">
  <dimension ref="A1:D32"/>
  <sheetViews>
    <sheetView topLeftCell="A2" zoomScaleNormal="100" workbookViewId="0">
      <selection activeCell="E26" sqref="E26"/>
    </sheetView>
  </sheetViews>
  <sheetFormatPr baseColWidth="10" defaultColWidth="10.85546875" defaultRowHeight="15" outlineLevelCol="1" x14ac:dyDescent="0.25"/>
  <cols>
    <col min="1" max="1" width="3.85546875" customWidth="1"/>
    <col min="2" max="2" width="36.42578125" customWidth="1" outlineLevel="1"/>
    <col min="3" max="3" width="36.140625" customWidth="1"/>
  </cols>
  <sheetData>
    <row r="1" spans="1:4" x14ac:dyDescent="0.25">
      <c r="A1" s="137"/>
      <c r="B1" s="137"/>
      <c r="C1" s="137"/>
      <c r="D1" s="137"/>
    </row>
    <row r="2" spans="1:4" ht="56.45" customHeight="1" x14ac:dyDescent="0.25">
      <c r="A2" s="137"/>
      <c r="B2" s="144" t="s">
        <v>159</v>
      </c>
      <c r="C2" s="144" t="s">
        <v>109</v>
      </c>
      <c r="D2" s="137"/>
    </row>
    <row r="3" spans="1:4" ht="30" x14ac:dyDescent="0.25">
      <c r="A3" s="137"/>
      <c r="B3" s="149" t="s">
        <v>160</v>
      </c>
      <c r="C3" s="179" t="s">
        <v>108</v>
      </c>
      <c r="D3" s="137"/>
    </row>
    <row r="4" spans="1:4" x14ac:dyDescent="0.25">
      <c r="A4" s="137"/>
      <c r="B4" s="149"/>
      <c r="C4" s="180" t="s">
        <v>121</v>
      </c>
      <c r="D4" s="137"/>
    </row>
    <row r="5" spans="1:4" x14ac:dyDescent="0.25">
      <c r="A5" s="137"/>
      <c r="B5" s="149"/>
      <c r="C5" s="180" t="s">
        <v>104</v>
      </c>
      <c r="D5" s="137"/>
    </row>
    <row r="6" spans="1:4" x14ac:dyDescent="0.25">
      <c r="A6" s="137"/>
      <c r="B6" s="149"/>
      <c r="C6" s="180" t="s">
        <v>107</v>
      </c>
      <c r="D6" s="137"/>
    </row>
    <row r="7" spans="1:4" x14ac:dyDescent="0.25">
      <c r="A7" s="137"/>
      <c r="B7" s="149"/>
      <c r="C7" s="180" t="s">
        <v>220</v>
      </c>
      <c r="D7" s="137"/>
    </row>
    <row r="8" spans="1:4" x14ac:dyDescent="0.25">
      <c r="A8" s="137"/>
      <c r="B8" s="149"/>
      <c r="C8" s="180" t="s">
        <v>178</v>
      </c>
      <c r="D8" s="137"/>
    </row>
    <row r="9" spans="1:4" x14ac:dyDescent="0.25">
      <c r="A9" s="137"/>
      <c r="B9" s="149"/>
      <c r="C9" s="180" t="s">
        <v>98</v>
      </c>
      <c r="D9" s="137"/>
    </row>
    <row r="10" spans="1:4" x14ac:dyDescent="0.25">
      <c r="A10" s="137"/>
      <c r="B10" s="149"/>
      <c r="C10" s="180" t="s">
        <v>179</v>
      </c>
      <c r="D10" s="137"/>
    </row>
    <row r="11" spans="1:4" x14ac:dyDescent="0.25">
      <c r="A11" s="137"/>
      <c r="B11" s="149"/>
      <c r="C11" s="180" t="s">
        <v>134</v>
      </c>
      <c r="D11" s="137"/>
    </row>
    <row r="12" spans="1:4" x14ac:dyDescent="0.25">
      <c r="A12" s="137"/>
      <c r="B12" s="149"/>
      <c r="C12" s="180" t="s">
        <v>228</v>
      </c>
      <c r="D12" s="137"/>
    </row>
    <row r="13" spans="1:4" x14ac:dyDescent="0.25">
      <c r="A13" s="137"/>
      <c r="B13" s="149"/>
      <c r="C13" s="180" t="s">
        <v>227</v>
      </c>
      <c r="D13" s="137"/>
    </row>
    <row r="14" spans="1:4" x14ac:dyDescent="0.25">
      <c r="A14" s="137"/>
      <c r="B14" s="149"/>
      <c r="C14" s="180" t="s">
        <v>181</v>
      </c>
      <c r="D14" s="137"/>
    </row>
    <row r="15" spans="1:4" x14ac:dyDescent="0.25">
      <c r="A15" s="137"/>
      <c r="B15" s="149"/>
      <c r="C15" s="180" t="s">
        <v>182</v>
      </c>
      <c r="D15" s="137"/>
    </row>
    <row r="16" spans="1:4" x14ac:dyDescent="0.25">
      <c r="A16" s="137"/>
      <c r="B16" s="149"/>
      <c r="C16" s="180" t="s">
        <v>229</v>
      </c>
      <c r="D16" s="137"/>
    </row>
    <row r="17" spans="1:4" ht="3.95" customHeight="1" x14ac:dyDescent="0.25">
      <c r="A17" s="137"/>
      <c r="B17" s="149"/>
      <c r="C17" s="180"/>
      <c r="D17" s="137"/>
    </row>
    <row r="18" spans="1:4" ht="30" x14ac:dyDescent="0.25">
      <c r="A18" s="137"/>
      <c r="B18" s="149" t="s">
        <v>226</v>
      </c>
      <c r="C18" s="180" t="s">
        <v>175</v>
      </c>
      <c r="D18" s="137"/>
    </row>
    <row r="19" spans="1:4" ht="3.95" customHeight="1" x14ac:dyDescent="0.25">
      <c r="A19" s="137"/>
      <c r="B19" s="149"/>
      <c r="C19" s="180"/>
      <c r="D19" s="137"/>
    </row>
    <row r="20" spans="1:4" x14ac:dyDescent="0.25">
      <c r="A20" s="137"/>
      <c r="B20" s="149" t="s">
        <v>161</v>
      </c>
      <c r="C20" s="180" t="s">
        <v>106</v>
      </c>
      <c r="D20" s="137"/>
    </row>
    <row r="21" spans="1:4" ht="3.95" customHeight="1" x14ac:dyDescent="0.25">
      <c r="A21" s="137"/>
      <c r="B21" s="149"/>
      <c r="C21" s="180"/>
      <c r="D21" s="137"/>
    </row>
    <row r="22" spans="1:4" ht="30" x14ac:dyDescent="0.25">
      <c r="A22" s="137"/>
      <c r="B22" s="149" t="s">
        <v>162</v>
      </c>
      <c r="C22" s="180" t="s">
        <v>105</v>
      </c>
      <c r="D22" s="137"/>
    </row>
    <row r="23" spans="1:4" ht="3.95" customHeight="1" x14ac:dyDescent="0.25">
      <c r="A23" s="137"/>
      <c r="B23" s="149"/>
      <c r="C23" s="180"/>
      <c r="D23" s="137"/>
    </row>
    <row r="24" spans="1:4" x14ac:dyDescent="0.25">
      <c r="A24" s="137"/>
      <c r="B24" s="149" t="s">
        <v>163</v>
      </c>
      <c r="C24" s="179" t="s">
        <v>103</v>
      </c>
      <c r="D24" s="137"/>
    </row>
    <row r="25" spans="1:4" ht="3.95" customHeight="1" x14ac:dyDescent="0.25">
      <c r="A25" s="137"/>
      <c r="B25" s="149"/>
      <c r="C25" s="180"/>
      <c r="D25" s="137"/>
    </row>
    <row r="26" spans="1:4" x14ac:dyDescent="0.25">
      <c r="A26" s="137"/>
      <c r="B26" s="149" t="s">
        <v>165</v>
      </c>
      <c r="C26" s="179" t="s">
        <v>139</v>
      </c>
      <c r="D26" s="137"/>
    </row>
    <row r="27" spans="1:4" ht="3.95" customHeight="1" x14ac:dyDescent="0.25">
      <c r="A27" s="137"/>
      <c r="B27" s="149"/>
      <c r="C27" s="180"/>
      <c r="D27" s="137"/>
    </row>
    <row r="28" spans="1:4" x14ac:dyDescent="0.25">
      <c r="A28" s="137"/>
      <c r="B28" s="149" t="s">
        <v>164</v>
      </c>
      <c r="C28" s="179" t="s">
        <v>138</v>
      </c>
      <c r="D28" s="137"/>
    </row>
    <row r="29" spans="1:4" ht="3.95" customHeight="1" x14ac:dyDescent="0.25">
      <c r="A29" s="137"/>
      <c r="B29" s="149"/>
      <c r="C29" s="150"/>
      <c r="D29" s="137"/>
    </row>
    <row r="30" spans="1:4" ht="3.75" customHeight="1" x14ac:dyDescent="0.25">
      <c r="A30" s="137"/>
      <c r="B30" s="146"/>
      <c r="C30" s="137"/>
      <c r="D30" s="137"/>
    </row>
    <row r="31" spans="1:4" x14ac:dyDescent="0.25">
      <c r="A31" s="137"/>
      <c r="B31" s="146"/>
      <c r="C31" s="137"/>
      <c r="D31" s="137"/>
    </row>
    <row r="32" spans="1:4" ht="3.75" customHeight="1" x14ac:dyDescent="0.25">
      <c r="B32" s="25"/>
    </row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79c50f-fb26-42dc-ac6e-8a18656bc91c" xsi:nil="true"/>
    <lcf76f155ced4ddcb4097134ff3c332f xmlns="c049e1f7-808b-486f-abbe-eb36d6d49c2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A942903B428284CB195D4232C502BBC" ma:contentTypeVersion="14" ma:contentTypeDescription="Ein neues Dokument erstellen." ma:contentTypeScope="" ma:versionID="6d6bb1d358be526732c5518b05796304">
  <xsd:schema xmlns:xsd="http://www.w3.org/2001/XMLSchema" xmlns:xs="http://www.w3.org/2001/XMLSchema" xmlns:p="http://schemas.microsoft.com/office/2006/metadata/properties" xmlns:ns2="c049e1f7-808b-486f-abbe-eb36d6d49c25" xmlns:ns3="4479c50f-fb26-42dc-ac6e-8a18656bc91c" targetNamespace="http://schemas.microsoft.com/office/2006/metadata/properties" ma:root="true" ma:fieldsID="de8a48ad8fa2a93dc1a4c12e3f499bcc" ns2:_="" ns3:_="">
    <xsd:import namespace="c049e1f7-808b-486f-abbe-eb36d6d49c25"/>
    <xsd:import namespace="4479c50f-fb26-42dc-ac6e-8a18656bc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49e1f7-808b-486f-abbe-eb36d6d49c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79c50f-fb26-42dc-ac6e-8a18656bc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ba9e1c24-440e-4e5a-ae81-ba6635967742}" ma:internalName="TaxCatchAll" ma:showField="CatchAllData" ma:web="4479c50f-fb26-42dc-ac6e-8a18656bc91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BDAE1A9-FF1B-477B-AFFC-7171FA0791A5}">
  <ds:schemaRefs>
    <ds:schemaRef ds:uri="http://schemas.microsoft.com/office/2006/metadata/properties"/>
    <ds:schemaRef ds:uri="http://schemas.microsoft.com/office/infopath/2007/PartnerControls"/>
    <ds:schemaRef ds:uri="4479c50f-fb26-42dc-ac6e-8a18656bc91c"/>
    <ds:schemaRef ds:uri="c049e1f7-808b-486f-abbe-eb36d6d49c25"/>
  </ds:schemaRefs>
</ds:datastoreItem>
</file>

<file path=customXml/itemProps2.xml><?xml version="1.0" encoding="utf-8"?>
<ds:datastoreItem xmlns:ds="http://schemas.openxmlformats.org/officeDocument/2006/customXml" ds:itemID="{59CDCDF5-FD27-4091-B105-81F7C608C8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2D0278-D315-4766-8CEB-3ADAD7B350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49e1f7-808b-486f-abbe-eb36d6d49c25"/>
    <ds:schemaRef ds:uri="4479c50f-fb26-42dc-ac6e-8a18656bc9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Unternehmen je Sektor</vt:lpstr>
      <vt:lpstr>Abdeckung</vt:lpstr>
      <vt:lpstr>Übersicht je Zahlung</vt:lpstr>
      <vt:lpstr>KSt</vt:lpstr>
      <vt:lpstr>GewSt</vt:lpstr>
      <vt:lpstr>GewSt &gt; 2 Mio.EUR</vt:lpstr>
      <vt:lpstr>GewSt_20 größte Einnahmen</vt:lpstr>
      <vt:lpstr>GewSt_20. höchste Einnahmen</vt:lpstr>
      <vt:lpstr>GewSt_20. _ Rechnungsprüfung</vt:lpstr>
      <vt:lpstr>GewSt_Anzahl Kommunen</vt:lpstr>
      <vt:lpstr>Feldes_Förderabgabe</vt:lpstr>
      <vt:lpstr>Transparenzregister</vt:lpstr>
      <vt:lpstr>Zahlungsart pro Unternehmen</vt:lpstr>
    </vt:vector>
  </TitlesOfParts>
  <Company>Warth &amp; Klein Grant Thornton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Heinrich, Christoph</dc:creator>
  <cp:lastModifiedBy>Bartscht, Torge GIZ</cp:lastModifiedBy>
  <cp:lastPrinted>2019-09-20T10:33:45Z</cp:lastPrinted>
  <dcterms:created xsi:type="dcterms:W3CDTF">2017-07-06T20:12:50Z</dcterms:created>
  <dcterms:modified xsi:type="dcterms:W3CDTF">2024-12-04T15:01:02Z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0x0101006A942903B428284CB195D4232C502BBC</vt:lpwstr>
  </property>
  <property fmtid="{D5CDD505-2E9C-101B-9397-08002B2CF9AE}" pid="3" name="MediaServiceImageTags">
    <vt:lpwstr/>
  </property>
</Properties>
</file>