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izonline-my.sharepoint.com/personal/torge_bartscht_giz_de/Documents/Desktop/"/>
    </mc:Choice>
  </mc:AlternateContent>
  <xr:revisionPtr revIDLastSave="17" documentId="11_5975255CA2C67E541D661F5AD0CDF23984E1F1CB" xr6:coauthVersionLast="47" xr6:coauthVersionMax="47" xr10:uidLastSave="{374BF95B-E4A9-47BD-9539-C379C66E5E72}"/>
  <bookViews>
    <workbookView xWindow="-120" yWindow="-120" windowWidth="29040" windowHeight="15720" xr2:uid="{00000000-000D-0000-FFFF-FFFF00000000}"/>
  </bookViews>
  <sheets>
    <sheet name="Produktion nach Bundesland 2018" sheetId="1" r:id="rId1"/>
    <sheet name="Produktion nach Bundesland 2019" sheetId="2" r:id="rId2"/>
    <sheet name="Produktion nach Bundesland 2020" sheetId="3" r:id="rId3"/>
    <sheet name="Produktion nach Bundesland 2021"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3" l="1"/>
  <c r="I17" i="3"/>
  <c r="I16" i="3"/>
  <c r="I11" i="3"/>
  <c r="I4" i="3"/>
  <c r="I19" i="3" s="1"/>
  <c r="I21" i="3" s="1"/>
  <c r="I18" i="5" l="1"/>
  <c r="I16" i="5"/>
  <c r="I11" i="5"/>
  <c r="I4" i="5"/>
  <c r="I19" i="5" s="1"/>
  <c r="I21" i="5" s="1"/>
  <c r="H19" i="3"/>
  <c r="H19" i="5" l="1"/>
  <c r="G4" i="3" l="1"/>
  <c r="G6" i="3"/>
  <c r="G8" i="3"/>
  <c r="G9" i="3"/>
  <c r="G10" i="3"/>
  <c r="G11" i="3"/>
  <c r="G13" i="3"/>
  <c r="G17" i="3"/>
  <c r="G3" i="3"/>
  <c r="F20" i="5"/>
  <c r="F19" i="3"/>
  <c r="G19" i="3" s="1"/>
  <c r="G21" i="3" s="1"/>
  <c r="G4" i="5"/>
  <c r="G8" i="5"/>
  <c r="G9" i="5"/>
  <c r="G10" i="5"/>
  <c r="G11" i="5"/>
  <c r="G13" i="5"/>
  <c r="G17" i="5"/>
  <c r="G3" i="5"/>
  <c r="G21" i="5" s="1"/>
  <c r="G19" i="5" l="1"/>
  <c r="E19" i="2"/>
  <c r="D19" i="2"/>
  <c r="H19" i="1" l="1"/>
  <c r="G19" i="1"/>
  <c r="F19" i="1"/>
  <c r="E19" i="1"/>
  <c r="D19" i="1"/>
  <c r="C19" i="1"/>
  <c r="B19" i="1"/>
</calcChain>
</file>

<file path=xl/sharedStrings.xml><?xml version="1.0" encoding="utf-8"?>
<sst xmlns="http://schemas.openxmlformats.org/spreadsheetml/2006/main" count="177" uniqueCount="51">
  <si>
    <t>Produktionszahlen nach Bundesländern 2018</t>
  </si>
  <si>
    <t>Steinkohle
 in t</t>
  </si>
  <si>
    <t>Braunkohle
in t</t>
  </si>
  <si>
    <t>Erdöl
in t</t>
  </si>
  <si>
    <t>Kalisalz
in t</t>
  </si>
  <si>
    <t>Steinsalz und Industriesole
in t</t>
  </si>
  <si>
    <t>Bundesland</t>
  </si>
  <si>
    <t>Verwertbare Förderung oder Erzeugung</t>
  </si>
  <si>
    <t>Rohstoffförderung</t>
  </si>
  <si>
    <t>Baden-Württemberg</t>
  </si>
  <si>
    <t>*</t>
  </si>
  <si>
    <t>Bayern</t>
  </si>
  <si>
    <t>Berlin</t>
  </si>
  <si>
    <t>Brandenburg</t>
  </si>
  <si>
    <t>Bremen</t>
  </si>
  <si>
    <t>Hamburg</t>
  </si>
  <si>
    <t>Hessen</t>
  </si>
  <si>
    <t>Mecklenburg-Vorpommern</t>
  </si>
  <si>
    <t>Niedersachsen</t>
  </si>
  <si>
    <t>Nordrhein-Westfalen</t>
  </si>
  <si>
    <t>Rheinland-Pfalz</t>
  </si>
  <si>
    <t>Saarland</t>
  </si>
  <si>
    <t xml:space="preserve">Sachsen </t>
  </si>
  <si>
    <t>Sachsen-Anhalt</t>
  </si>
  <si>
    <t>Schleswig-Holstein</t>
  </si>
  <si>
    <t>Thüringen</t>
  </si>
  <si>
    <t>Gesamt</t>
  </si>
  <si>
    <t>k.A.</t>
  </si>
  <si>
    <t>* Für einzelne Bundesländer können keine konkreten Fördermengen angegeben werden. Aufgrund der geringen Anzahl an Förderunternehmen in den betroffenen Bundesländern und bei den betroffenen Rohstoffen könnten Rückschlüsse auf die konkrete Fördermenge einzelner Unternehmen  gezogen werden. Dabei handelt es sich um Geschäftsgeheimnisse, die der umfassenden Geheimhaltung unterliegen</t>
  </si>
  <si>
    <t>Rohstoffgewinnung in Deutschland 2018 (Wert in Mio. Euro)</t>
  </si>
  <si>
    <t>Spezialton
in t</t>
  </si>
  <si>
    <t xml:space="preserve">Quelle: Meldungen der Bergbehörden des Jahres 2018 zur Rohförderung und verwertbaren Förderung. Für weitere Informationen und die Quellenangaben für den Wert der gewonnen Rohstoffe siehe Kapitel 2 des D-EITI Berichts für 2018. </t>
  </si>
  <si>
    <t>Erdgas**
1 000 m3</t>
  </si>
  <si>
    <t>** inkl. Erdölgas</t>
  </si>
  <si>
    <t>** ink. Erdölgas</t>
  </si>
  <si>
    <t>Rohstoffgewinnung in Deutschland 2019 (Wert in Mio. Euro)***</t>
  </si>
  <si>
    <t>Produktionszahlen nach Bundesländern 2019</t>
  </si>
  <si>
    <t>*** Wertermittlung für Erdöl und Erdgas: Jahresdurchschnitt der Grenzübergangspreise laut Bundesamt für Ausfuhrkontrolle (Erdöl 427,87 €/t ; Erdgas 4.300 €/TJ und 9,77kWh/m³)</t>
  </si>
  <si>
    <t xml:space="preserve">Quelle: Meldungen der Bergbehörden des Jahres 2019 zur Rohförderung und verwertbaren Förderung. Für weitere Informationen und die Quellenangaben für den Wert der gewonnen Rohstoffe siehe Kapitel 2 des D-EITI Berichts für 2019. </t>
  </si>
  <si>
    <t>Tone (fein- und grobkeramischer Ton)</t>
  </si>
  <si>
    <t>Produktionszahlen nach Bundesländern 2021</t>
  </si>
  <si>
    <t>Produktionszahlen nach Bundesländern 2020</t>
  </si>
  <si>
    <t>Wert in Mio. EUR</t>
  </si>
  <si>
    <t>Tone (fein- und grobkeramischer Ton) 
in t</t>
  </si>
  <si>
    <t xml:space="preserve">Quelle: Meldungen der Bergbehörden des Jahres 2021 zur Rohförderung und verwertbaren Förderung. Für weitere Informationen und die Quellenangaben für den Wert der gewonnen Rohstoffe siehe Kapitel 2 des D-EITI Berichts für 2021. </t>
  </si>
  <si>
    <t xml:space="preserve">Quelle: Meldungen der Bergbehörden des Jahres 2020 zur Rohförderung und verwertbaren Förderung. Für weitere Informationen und die Quellenangaben für den Wert der gewonnen Rohstoffe siehe Kapitel 2 des D-EITI Berichts für 2020. </t>
  </si>
  <si>
    <t>Erdgas
1 000 m3</t>
  </si>
  <si>
    <t>Rohstoffgewinnung in Deutschland 2021 (Wert in Mio. Euro)**</t>
  </si>
  <si>
    <t>** Wertermittlung für Erdöl und Erdgas: Jahresdurchschnitt der Grenzübergangspreise laut Bundesamt für Ausfuhrkontrolle (Erdöl 278,38 €/t ; Erdgas 3.410 €/TJ und 9,77kWh/m³)</t>
  </si>
  <si>
    <r>
      <t>** Wertermittlung für Erdöl und Erdgas: Jahresdurchschnitt der Grenzübergangspreise laut Bun</t>
    </r>
    <r>
      <rPr>
        <sz val="10"/>
        <rFont val="Arial"/>
        <family val="2"/>
      </rPr>
      <t xml:space="preserve">desamt für Ausfuhrkontrolle (Erdöl 436,21 €/t </t>
    </r>
    <r>
      <rPr>
        <sz val="10"/>
        <color theme="1"/>
        <rFont val="Arial"/>
        <family val="2"/>
      </rPr>
      <t xml:space="preserve">; </t>
    </r>
    <r>
      <rPr>
        <sz val="10"/>
        <rFont val="Arial"/>
        <family val="2"/>
      </rPr>
      <t>Erdgas 7.067 €/TJ und 9,77kWh/m³)</t>
    </r>
  </si>
  <si>
    <t>Rohstoffgewinnung in Deutschland 2020 (Wert in Mio.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</si>
</sst>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 ##0\ "/>
    <numFmt numFmtId="165" formatCode="_-* #,##0.00\ _€_-;\-* #,##0.00\ _€_-;_-* &quot;-&quot;??\ _€_-;_-@_-"/>
    <numFmt numFmtId="166" formatCode="_-* #,##0\ _€_-;\-* #,##0\ _€_-;_-* &quot;-&quot;??\ _€_-;_-@_-"/>
    <numFmt numFmtId="167" formatCode="#,##0.0_ ;\-#,##0.0\ "/>
    <numFmt numFmtId="168" formatCode="_-* #,##0.0\ _€_-;\-* #,##0.0\ _€_-;_-* &quot;-&quot;??\ _€_-;_-@_-"/>
  </numFmts>
  <fonts count="8">
    <font>
      <sz val="10"/>
      <color theme="1"/>
      <name val="Arial"/>
      <family val="2"/>
    </font>
    <font>
      <sz val="11"/>
      <color theme="1"/>
      <name val="Calibri"/>
      <family val="2"/>
      <scheme val="minor"/>
    </font>
    <font>
      <sz val="10"/>
      <color theme="1"/>
      <name val="Arial"/>
      <family val="2"/>
    </font>
    <font>
      <b/>
      <sz val="10"/>
      <color theme="1"/>
      <name val="Arial"/>
      <family val="2"/>
    </font>
    <font>
      <sz val="10"/>
      <name val="Arial"/>
      <family val="2"/>
    </font>
    <font>
      <sz val="8"/>
      <name val="USALIGHT"/>
    </font>
    <font>
      <b/>
      <sz val="10"/>
      <name val="Arial"/>
      <family val="2"/>
    </font>
    <font>
      <strike/>
      <sz val="10"/>
      <color theme="1"/>
      <name val="Arial"/>
      <family val="2"/>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2" fillId="0" borderId="0" applyFont="0" applyFill="0" applyBorder="0" applyAlignment="0" applyProtection="0"/>
    <xf numFmtId="164" fontId="5" fillId="0" borderId="0" applyProtection="0">
      <alignment vertical="center"/>
    </xf>
    <xf numFmtId="0" fontId="1" fillId="0" borderId="0"/>
  </cellStyleXfs>
  <cellXfs count="24">
    <xf numFmtId="0" fontId="0" fillId="0" borderId="0" xfId="0"/>
    <xf numFmtId="0" fontId="0" fillId="2" borderId="1" xfId="0" applyFill="1" applyBorder="1" applyAlignment="1">
      <alignment wrapText="1"/>
    </xf>
    <xf numFmtId="0" fontId="3" fillId="2" borderId="1" xfId="0" applyFont="1" applyFill="1" applyBorder="1"/>
    <xf numFmtId="0" fontId="0" fillId="2" borderId="1" xfId="0" applyFill="1" applyBorder="1"/>
    <xf numFmtId="0" fontId="0" fillId="0" borderId="0" xfId="0" applyAlignment="1">
      <alignment wrapText="1"/>
    </xf>
    <xf numFmtId="0" fontId="3" fillId="2" borderId="1" xfId="0" applyFont="1" applyFill="1" applyBorder="1" applyAlignment="1">
      <alignment wrapText="1"/>
    </xf>
    <xf numFmtId="0" fontId="0" fillId="0" borderId="1" xfId="0" applyBorder="1"/>
    <xf numFmtId="166" fontId="6" fillId="0" borderId="1" xfId="1" applyNumberFormat="1" applyFont="1" applyBorder="1" applyAlignment="1"/>
    <xf numFmtId="166" fontId="6" fillId="0" borderId="1" xfId="1" applyNumberFormat="1" applyFont="1" applyBorder="1" applyAlignment="1">
      <alignment horizontal="right"/>
    </xf>
    <xf numFmtId="0" fontId="0" fillId="0" borderId="1" xfId="0" applyBorder="1" applyAlignment="1">
      <alignment horizontal="right"/>
    </xf>
    <xf numFmtId="166" fontId="4" fillId="0" borderId="1" xfId="1" applyNumberFormat="1" applyFont="1" applyBorder="1" applyAlignment="1">
      <alignment horizontal="right"/>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wrapText="1"/>
    </xf>
    <xf numFmtId="167" fontId="4" fillId="0" borderId="1" xfId="1" applyNumberFormat="1" applyFont="1" applyBorder="1" applyAlignment="1">
      <alignment horizontal="right"/>
    </xf>
    <xf numFmtId="166" fontId="0" fillId="0" borderId="1" xfId="0" applyNumberFormat="1" applyBorder="1" applyAlignment="1">
      <alignment horizontal="right"/>
    </xf>
    <xf numFmtId="0" fontId="7" fillId="0" borderId="0" xfId="0" applyFont="1"/>
    <xf numFmtId="168" fontId="4" fillId="0" borderId="1" xfId="1" applyNumberFormat="1" applyFont="1" applyBorder="1" applyAlignment="1">
      <alignment horizontal="right"/>
    </xf>
    <xf numFmtId="0" fontId="0" fillId="0" borderId="0" xfId="0" applyAlignment="1">
      <alignment horizontal="left"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4" fillId="0" borderId="0" xfId="0" applyFont="1" applyAlignment="1">
      <alignment wrapText="1"/>
    </xf>
    <xf numFmtId="0" fontId="4" fillId="0" borderId="0" xfId="0" applyFont="1"/>
  </cellXfs>
  <cellStyles count="4">
    <cellStyle name="Komma" xfId="1" builtinId="3"/>
    <cellStyle name="Standard" xfId="0" builtinId="0"/>
    <cellStyle name="Standard 2" xfId="2" xr:uid="{00000000-0005-0000-0000-000002000000}"/>
    <cellStyle name="Standard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workbookViewId="0">
      <selection activeCell="D35" sqref="D35"/>
    </sheetView>
  </sheetViews>
  <sheetFormatPr baseColWidth="10" defaultRowHeight="12.75"/>
  <cols>
    <col min="1" max="1" width="22.5703125" customWidth="1"/>
    <col min="2" max="2" width="16.42578125" customWidth="1"/>
    <col min="3" max="3" width="15" customWidth="1"/>
    <col min="4" max="4" width="24" customWidth="1"/>
    <col min="5" max="5" width="15" customWidth="1"/>
    <col min="6" max="6" width="16.42578125" customWidth="1"/>
    <col min="7" max="7" width="17.42578125" customWidth="1"/>
    <col min="8" max="8" width="18.42578125" customWidth="1"/>
  </cols>
  <sheetData>
    <row r="1" spans="1:8" ht="38.25">
      <c r="A1" s="5" t="s">
        <v>0</v>
      </c>
      <c r="B1" s="5" t="s">
        <v>1</v>
      </c>
      <c r="C1" s="5" t="s">
        <v>2</v>
      </c>
      <c r="D1" s="5" t="s">
        <v>3</v>
      </c>
      <c r="E1" s="5" t="s">
        <v>32</v>
      </c>
      <c r="F1" s="5" t="s">
        <v>4</v>
      </c>
      <c r="G1" s="5" t="s">
        <v>5</v>
      </c>
      <c r="H1" s="5" t="s">
        <v>30</v>
      </c>
    </row>
    <row r="2" spans="1:8" ht="38.25">
      <c r="A2" s="3" t="s">
        <v>6</v>
      </c>
      <c r="B2" s="1" t="s">
        <v>7</v>
      </c>
      <c r="C2" s="1" t="s">
        <v>7</v>
      </c>
      <c r="D2" s="3" t="s">
        <v>8</v>
      </c>
      <c r="E2" s="3" t="s">
        <v>8</v>
      </c>
      <c r="F2" s="1" t="s">
        <v>7</v>
      </c>
      <c r="G2" s="1" t="s">
        <v>7</v>
      </c>
      <c r="H2" s="1" t="s">
        <v>7</v>
      </c>
    </row>
    <row r="3" spans="1:8">
      <c r="A3" s="3" t="s">
        <v>9</v>
      </c>
      <c r="B3" s="10"/>
      <c r="C3" s="10"/>
      <c r="D3" s="10" t="s">
        <v>10</v>
      </c>
      <c r="E3" s="10"/>
      <c r="F3" s="10"/>
      <c r="G3" s="10">
        <v>3088529</v>
      </c>
      <c r="H3" s="10">
        <v>461822</v>
      </c>
    </row>
    <row r="4" spans="1:8">
      <c r="A4" s="3" t="s">
        <v>11</v>
      </c>
      <c r="B4" s="10"/>
      <c r="C4" s="10"/>
      <c r="D4" s="10">
        <v>46352</v>
      </c>
      <c r="E4" s="10">
        <v>7645</v>
      </c>
      <c r="F4" s="10"/>
      <c r="G4" s="10"/>
      <c r="H4" s="10">
        <v>1679116</v>
      </c>
    </row>
    <row r="5" spans="1:8">
      <c r="A5" s="3" t="s">
        <v>12</v>
      </c>
      <c r="B5" s="10"/>
      <c r="C5" s="10"/>
      <c r="D5" s="10"/>
      <c r="E5" s="10"/>
      <c r="F5" s="10"/>
      <c r="G5" s="10"/>
      <c r="H5" s="10"/>
    </row>
    <row r="6" spans="1:8">
      <c r="A6" s="3" t="s">
        <v>13</v>
      </c>
      <c r="B6" s="10"/>
      <c r="C6" s="10">
        <v>30952241</v>
      </c>
      <c r="D6" s="10" t="s">
        <v>10</v>
      </c>
      <c r="E6" s="10"/>
      <c r="F6" s="10"/>
      <c r="G6" s="10"/>
      <c r="H6" s="10">
        <v>28375</v>
      </c>
    </row>
    <row r="7" spans="1:8">
      <c r="A7" s="3" t="s">
        <v>14</v>
      </c>
      <c r="B7" s="10"/>
      <c r="C7" s="10"/>
      <c r="D7" s="10"/>
      <c r="E7" s="10"/>
      <c r="F7" s="10"/>
      <c r="G7" s="10"/>
      <c r="H7" s="10"/>
    </row>
    <row r="8" spans="1:8">
      <c r="A8" s="3" t="s">
        <v>15</v>
      </c>
      <c r="B8" s="10"/>
      <c r="C8" s="10"/>
      <c r="D8" s="10">
        <v>12330</v>
      </c>
      <c r="E8" s="10"/>
      <c r="F8" s="10"/>
      <c r="G8" s="10"/>
      <c r="H8" s="10"/>
    </row>
    <row r="9" spans="1:8">
      <c r="A9" s="3" t="s">
        <v>16</v>
      </c>
      <c r="B9" s="10"/>
      <c r="C9" s="10"/>
      <c r="D9" s="10" t="s">
        <v>10</v>
      </c>
      <c r="E9" s="10"/>
      <c r="F9" s="10">
        <v>1882560</v>
      </c>
      <c r="G9" s="10"/>
      <c r="H9" s="10">
        <v>830908</v>
      </c>
    </row>
    <row r="10" spans="1:8">
      <c r="A10" s="3" t="s">
        <v>17</v>
      </c>
      <c r="B10" s="10"/>
      <c r="C10" s="10"/>
      <c r="D10" s="10" t="s">
        <v>10</v>
      </c>
      <c r="E10" s="10"/>
      <c r="F10" s="10"/>
      <c r="G10" s="10"/>
      <c r="H10" s="10">
        <v>14300</v>
      </c>
    </row>
    <row r="11" spans="1:8">
      <c r="A11" s="3" t="s">
        <v>18</v>
      </c>
      <c r="B11" s="10"/>
      <c r="C11" s="10"/>
      <c r="D11" s="10">
        <v>733657.769710141</v>
      </c>
      <c r="E11" s="10">
        <v>6383551</v>
      </c>
      <c r="F11" s="10">
        <v>235489</v>
      </c>
      <c r="G11" s="10">
        <v>3589302</v>
      </c>
      <c r="H11" s="10">
        <v>41889</v>
      </c>
    </row>
    <row r="12" spans="1:8">
      <c r="A12" s="3" t="s">
        <v>19</v>
      </c>
      <c r="B12" s="10">
        <v>2583560</v>
      </c>
      <c r="C12" s="10">
        <v>86331599</v>
      </c>
      <c r="D12" s="10"/>
      <c r="E12" s="10"/>
      <c r="F12" s="10"/>
      <c r="G12" s="10">
        <v>3349305</v>
      </c>
      <c r="H12" s="10">
        <v>209859</v>
      </c>
    </row>
    <row r="13" spans="1:8">
      <c r="A13" s="3" t="s">
        <v>20</v>
      </c>
      <c r="B13" s="10"/>
      <c r="C13" s="10"/>
      <c r="D13" s="10">
        <v>148557</v>
      </c>
      <c r="E13" s="10"/>
      <c r="F13" s="10"/>
      <c r="G13" s="10"/>
      <c r="H13" s="10">
        <v>2660639</v>
      </c>
    </row>
    <row r="14" spans="1:8">
      <c r="A14" s="3" t="s">
        <v>21</v>
      </c>
      <c r="B14" s="10"/>
      <c r="C14" s="10"/>
      <c r="D14" s="10"/>
      <c r="E14" s="10"/>
      <c r="F14" s="10"/>
      <c r="G14" s="10"/>
      <c r="H14" s="10"/>
    </row>
    <row r="15" spans="1:8">
      <c r="A15" s="3" t="s">
        <v>22</v>
      </c>
      <c r="B15" s="10"/>
      <c r="C15" s="10">
        <v>40851701</v>
      </c>
      <c r="D15" s="10"/>
      <c r="E15" s="10"/>
      <c r="F15" s="10"/>
      <c r="G15" s="10"/>
      <c r="H15" s="10">
        <v>238882</v>
      </c>
    </row>
    <row r="16" spans="1:8">
      <c r="A16" s="3" t="s">
        <v>23</v>
      </c>
      <c r="B16" s="10"/>
      <c r="C16" s="10">
        <v>8130234</v>
      </c>
      <c r="E16" s="10">
        <v>375237</v>
      </c>
      <c r="F16" s="10">
        <v>1849706</v>
      </c>
      <c r="G16" s="10">
        <v>4601331</v>
      </c>
      <c r="H16" s="10">
        <v>166591</v>
      </c>
    </row>
    <row r="17" spans="1:13">
      <c r="A17" s="3" t="s">
        <v>24</v>
      </c>
      <c r="B17" s="10"/>
      <c r="C17" s="10"/>
      <c r="D17" s="10">
        <v>1119946.0609999993</v>
      </c>
      <c r="E17" s="10">
        <v>34944</v>
      </c>
      <c r="F17" s="10"/>
      <c r="G17" s="10"/>
      <c r="H17" s="10"/>
    </row>
    <row r="18" spans="1:13">
      <c r="A18" s="3" t="s">
        <v>25</v>
      </c>
      <c r="B18" s="10"/>
      <c r="C18" s="10"/>
      <c r="D18" s="10"/>
      <c r="E18" s="10">
        <v>19390</v>
      </c>
      <c r="F18" s="10">
        <v>688517</v>
      </c>
      <c r="G18" s="10">
        <v>292414</v>
      </c>
      <c r="H18" s="10">
        <v>88125</v>
      </c>
    </row>
    <row r="19" spans="1:13">
      <c r="A19" s="2" t="s">
        <v>26</v>
      </c>
      <c r="B19" s="8">
        <f>SUM(B3:B18)</f>
        <v>2583560</v>
      </c>
      <c r="C19" s="8">
        <f t="shared" ref="C19:H19" si="0">SUM(C3:C18)</f>
        <v>166265775</v>
      </c>
      <c r="D19" s="8">
        <f t="shared" si="0"/>
        <v>2060842.8307101403</v>
      </c>
      <c r="E19" s="8">
        <f t="shared" si="0"/>
        <v>6820767</v>
      </c>
      <c r="F19" s="8">
        <f t="shared" si="0"/>
        <v>4656272</v>
      </c>
      <c r="G19" s="8">
        <f t="shared" si="0"/>
        <v>14920881</v>
      </c>
      <c r="H19" s="7">
        <f t="shared" si="0"/>
        <v>6420506</v>
      </c>
    </row>
    <row r="20" spans="1:13">
      <c r="A20" s="6"/>
      <c r="B20" s="9"/>
      <c r="C20" s="9"/>
      <c r="D20" s="9"/>
      <c r="E20" s="9"/>
      <c r="F20" s="9"/>
      <c r="G20" s="9"/>
      <c r="H20" s="9"/>
    </row>
    <row r="21" spans="1:13" s="4" customFormat="1" ht="40.5" customHeight="1">
      <c r="A21" s="5" t="s">
        <v>29</v>
      </c>
      <c r="B21" s="8">
        <v>247</v>
      </c>
      <c r="C21" s="8">
        <v>2218</v>
      </c>
      <c r="D21" s="8">
        <v>783</v>
      </c>
      <c r="E21" s="8">
        <v>1402</v>
      </c>
      <c r="F21" s="8" t="s">
        <v>27</v>
      </c>
      <c r="G21" s="8">
        <v>381</v>
      </c>
      <c r="H21" s="8">
        <v>71</v>
      </c>
    </row>
    <row r="22" spans="1:13" ht="12.75" customHeight="1">
      <c r="J22" s="4"/>
      <c r="K22" s="4"/>
      <c r="L22" s="4"/>
      <c r="M22" s="4"/>
    </row>
    <row r="23" spans="1:13" ht="12.75" customHeight="1">
      <c r="B23" s="19" t="s">
        <v>28</v>
      </c>
      <c r="C23" s="19"/>
      <c r="D23" s="19"/>
      <c r="E23" s="19"/>
      <c r="F23" s="19"/>
      <c r="G23" s="19"/>
      <c r="H23" s="19"/>
      <c r="J23" s="4"/>
      <c r="K23" s="4"/>
      <c r="L23" s="4"/>
      <c r="M23" s="4"/>
    </row>
    <row r="24" spans="1:13">
      <c r="B24" s="19"/>
      <c r="C24" s="19"/>
      <c r="D24" s="19"/>
      <c r="E24" s="19"/>
      <c r="F24" s="19"/>
      <c r="G24" s="19"/>
      <c r="H24" s="19"/>
      <c r="J24" s="4"/>
      <c r="K24" s="4"/>
      <c r="L24" s="4"/>
      <c r="M24" s="4"/>
    </row>
    <row r="25" spans="1:13">
      <c r="B25" s="19"/>
      <c r="C25" s="19"/>
      <c r="D25" s="19"/>
      <c r="E25" s="19"/>
      <c r="F25" s="19"/>
      <c r="G25" s="19"/>
      <c r="H25" s="19"/>
      <c r="J25" s="4"/>
      <c r="K25" s="4"/>
      <c r="L25" s="4"/>
      <c r="M25" s="4"/>
    </row>
    <row r="26" spans="1:13">
      <c r="B26" s="19"/>
      <c r="C26" s="19"/>
      <c r="D26" s="19"/>
      <c r="E26" s="19"/>
      <c r="F26" s="19"/>
      <c r="G26" s="19"/>
      <c r="H26" s="19"/>
      <c r="J26" s="4"/>
      <c r="K26" s="4"/>
      <c r="L26" s="4"/>
      <c r="M26" s="4"/>
    </row>
    <row r="27" spans="1:13">
      <c r="B27" t="s">
        <v>34</v>
      </c>
      <c r="D27" s="4"/>
      <c r="E27" s="4"/>
      <c r="F27" s="4"/>
      <c r="G27" s="4"/>
    </row>
    <row r="28" spans="1:13">
      <c r="B28" s="19" t="s">
        <v>31</v>
      </c>
      <c r="C28" s="19"/>
      <c r="D28" s="19"/>
      <c r="E28" s="19"/>
      <c r="F28" s="19"/>
      <c r="G28" s="19"/>
      <c r="H28" s="19"/>
    </row>
    <row r="29" spans="1:13">
      <c r="B29" s="19"/>
      <c r="C29" s="19"/>
      <c r="D29" s="19"/>
      <c r="E29" s="19"/>
      <c r="F29" s="19"/>
      <c r="G29" s="19"/>
      <c r="H29" s="19"/>
    </row>
  </sheetData>
  <mergeCells count="2">
    <mergeCell ref="B23:H26"/>
    <mergeCell ref="B28:H2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workbookViewId="0">
      <selection activeCell="K20" sqref="K20"/>
    </sheetView>
  </sheetViews>
  <sheetFormatPr baseColWidth="10" defaultRowHeight="12.75"/>
  <cols>
    <col min="1" max="1" width="22.5703125" customWidth="1"/>
    <col min="2" max="2" width="16.42578125" customWidth="1"/>
    <col min="3" max="5" width="15" customWidth="1"/>
    <col min="6" max="6" width="16.42578125" customWidth="1"/>
    <col min="7" max="7" width="17.42578125" customWidth="1"/>
    <col min="8" max="8" width="18.42578125" customWidth="1"/>
  </cols>
  <sheetData>
    <row r="1" spans="1:9" ht="51">
      <c r="A1" s="5" t="s">
        <v>36</v>
      </c>
      <c r="B1" s="5" t="s">
        <v>1</v>
      </c>
      <c r="C1" s="5" t="s">
        <v>2</v>
      </c>
      <c r="D1" s="5" t="s">
        <v>3</v>
      </c>
      <c r="E1" s="5" t="s">
        <v>32</v>
      </c>
      <c r="F1" s="5" t="s">
        <v>4</v>
      </c>
      <c r="G1" s="5" t="s">
        <v>5</v>
      </c>
      <c r="H1" s="5" t="s">
        <v>30</v>
      </c>
      <c r="I1" s="5" t="s">
        <v>39</v>
      </c>
    </row>
    <row r="2" spans="1:9" ht="51">
      <c r="A2" s="3" t="s">
        <v>6</v>
      </c>
      <c r="B2" s="1" t="s">
        <v>7</v>
      </c>
      <c r="C2" s="1" t="s">
        <v>7</v>
      </c>
      <c r="D2" s="3" t="s">
        <v>8</v>
      </c>
      <c r="E2" s="3" t="s">
        <v>8</v>
      </c>
      <c r="F2" s="1" t="s">
        <v>7</v>
      </c>
      <c r="G2" s="1" t="s">
        <v>7</v>
      </c>
      <c r="H2" s="1" t="s">
        <v>7</v>
      </c>
      <c r="I2" s="1" t="s">
        <v>7</v>
      </c>
    </row>
    <row r="3" spans="1:9">
      <c r="A3" s="3" t="s">
        <v>9</v>
      </c>
      <c r="B3" s="10"/>
      <c r="C3" s="10"/>
      <c r="D3" s="10">
        <v>201</v>
      </c>
      <c r="E3" s="10">
        <v>5255</v>
      </c>
      <c r="F3" s="10"/>
      <c r="G3" s="10">
        <v>3346354</v>
      </c>
      <c r="H3" s="10">
        <v>411898</v>
      </c>
      <c r="I3" s="10"/>
    </row>
    <row r="4" spans="1:9">
      <c r="A4" s="3" t="s">
        <v>11</v>
      </c>
      <c r="B4" s="10"/>
      <c r="C4" s="10"/>
      <c r="D4" s="10">
        <v>41583</v>
      </c>
      <c r="E4" s="10">
        <v>1635</v>
      </c>
      <c r="F4" s="10"/>
      <c r="G4" s="10"/>
      <c r="H4" s="10">
        <v>1924368</v>
      </c>
      <c r="I4" s="10"/>
    </row>
    <row r="5" spans="1:9">
      <c r="A5" s="3" t="s">
        <v>12</v>
      </c>
      <c r="B5" s="10"/>
      <c r="C5" s="10"/>
      <c r="D5" s="10"/>
      <c r="E5" s="10"/>
      <c r="F5" s="10"/>
      <c r="G5" s="10"/>
      <c r="H5" s="10"/>
      <c r="I5" s="10"/>
    </row>
    <row r="6" spans="1:9">
      <c r="A6" s="3" t="s">
        <v>13</v>
      </c>
      <c r="B6" s="10"/>
      <c r="C6" s="10">
        <v>24780234</v>
      </c>
      <c r="D6" s="10">
        <v>3898</v>
      </c>
      <c r="E6" s="10"/>
      <c r="F6" s="10"/>
      <c r="G6" s="10"/>
      <c r="H6" s="10">
        <v>62742</v>
      </c>
      <c r="I6" s="10"/>
    </row>
    <row r="7" spans="1:9">
      <c r="A7" s="3" t="s">
        <v>14</v>
      </c>
      <c r="B7" s="10"/>
      <c r="C7" s="10"/>
      <c r="D7" s="10"/>
      <c r="E7" s="10"/>
      <c r="F7" s="10"/>
      <c r="G7" s="10"/>
      <c r="H7" s="10"/>
      <c r="I7" s="10"/>
    </row>
    <row r="8" spans="1:9">
      <c r="A8" s="3" t="s">
        <v>15</v>
      </c>
      <c r="B8" s="10"/>
      <c r="C8" s="10"/>
      <c r="D8" s="10">
        <v>13629</v>
      </c>
      <c r="E8" s="10">
        <v>190</v>
      </c>
      <c r="F8" s="10"/>
      <c r="G8" s="10"/>
      <c r="H8" s="10"/>
      <c r="I8" s="10"/>
    </row>
    <row r="9" spans="1:9">
      <c r="A9" s="3" t="s">
        <v>16</v>
      </c>
      <c r="B9" s="10"/>
      <c r="C9" s="10"/>
      <c r="D9" s="10">
        <v>244</v>
      </c>
      <c r="E9" s="10">
        <v>5</v>
      </c>
      <c r="F9" s="10">
        <v>2516882</v>
      </c>
      <c r="G9" s="10"/>
      <c r="H9" s="10">
        <v>1012635</v>
      </c>
      <c r="I9" s="10"/>
    </row>
    <row r="10" spans="1:9">
      <c r="A10" s="3" t="s">
        <v>17</v>
      </c>
      <c r="B10" s="10"/>
      <c r="C10" s="10"/>
      <c r="D10" s="10">
        <v>4758</v>
      </c>
      <c r="E10" s="10">
        <v>709</v>
      </c>
      <c r="F10" s="10"/>
      <c r="G10" s="10"/>
      <c r="H10" s="10">
        <v>17838</v>
      </c>
      <c r="I10" s="10"/>
    </row>
    <row r="11" spans="1:9">
      <c r="A11" s="3" t="s">
        <v>18</v>
      </c>
      <c r="B11" s="10"/>
      <c r="C11" s="10"/>
      <c r="D11" s="10">
        <v>672716</v>
      </c>
      <c r="E11" s="10">
        <v>6318107</v>
      </c>
      <c r="F11" s="10"/>
      <c r="G11" s="10">
        <v>3705921</v>
      </c>
      <c r="H11" s="10">
        <v>83704</v>
      </c>
      <c r="I11" s="10"/>
    </row>
    <row r="12" spans="1:9">
      <c r="A12" s="3" t="s">
        <v>19</v>
      </c>
      <c r="B12" s="10"/>
      <c r="C12" s="10">
        <v>64809922</v>
      </c>
      <c r="D12" s="10"/>
      <c r="E12" s="10"/>
      <c r="F12" s="10"/>
      <c r="G12" s="10">
        <v>3399768</v>
      </c>
      <c r="H12" s="10">
        <v>175974</v>
      </c>
      <c r="I12" s="10"/>
    </row>
    <row r="13" spans="1:9">
      <c r="A13" s="3" t="s">
        <v>20</v>
      </c>
      <c r="B13" s="10"/>
      <c r="C13" s="10"/>
      <c r="D13" s="10">
        <v>148364</v>
      </c>
      <c r="E13" s="10">
        <v>1792</v>
      </c>
      <c r="F13" s="10"/>
      <c r="G13" s="10"/>
      <c r="H13" s="10">
        <v>2690134</v>
      </c>
      <c r="I13" s="10"/>
    </row>
    <row r="14" spans="1:9">
      <c r="A14" s="3" t="s">
        <v>21</v>
      </c>
      <c r="B14" s="10"/>
      <c r="C14" s="10"/>
      <c r="D14" s="10"/>
      <c r="E14" s="10"/>
      <c r="F14" s="10"/>
      <c r="G14" s="10"/>
      <c r="H14" s="10"/>
      <c r="I14" s="10"/>
    </row>
    <row r="15" spans="1:9">
      <c r="A15" s="3" t="s">
        <v>22</v>
      </c>
      <c r="B15" s="10"/>
      <c r="C15" s="10">
        <v>35656825</v>
      </c>
      <c r="D15" s="10"/>
      <c r="E15" s="10"/>
      <c r="F15" s="10"/>
      <c r="G15" s="10"/>
      <c r="H15" s="10">
        <v>260222</v>
      </c>
      <c r="I15" s="10"/>
    </row>
    <row r="16" spans="1:9">
      <c r="A16" s="3" t="s">
        <v>23</v>
      </c>
      <c r="B16" s="10"/>
      <c r="C16" s="10"/>
      <c r="D16" s="10"/>
      <c r="E16" s="10">
        <v>310344</v>
      </c>
      <c r="F16" s="10">
        <v>1605853</v>
      </c>
      <c r="G16" s="10">
        <v>4628094</v>
      </c>
      <c r="H16" s="10">
        <v>78795</v>
      </c>
      <c r="I16" s="10"/>
    </row>
    <row r="17" spans="1:13">
      <c r="A17" s="3" t="s">
        <v>24</v>
      </c>
      <c r="B17" s="10"/>
      <c r="C17" s="10"/>
      <c r="D17" s="10">
        <v>1037840</v>
      </c>
      <c r="E17" s="10">
        <v>42515</v>
      </c>
      <c r="F17" s="10"/>
      <c r="G17" s="10"/>
      <c r="H17" s="10"/>
      <c r="I17" s="10"/>
    </row>
    <row r="18" spans="1:13">
      <c r="A18" s="3" t="s">
        <v>25</v>
      </c>
      <c r="B18" s="10"/>
      <c r="C18" s="10"/>
      <c r="D18" s="10"/>
      <c r="E18" s="10">
        <v>18454</v>
      </c>
      <c r="F18" s="10">
        <v>738966</v>
      </c>
      <c r="G18" s="10">
        <v>333495</v>
      </c>
      <c r="H18" s="10">
        <v>109553</v>
      </c>
      <c r="I18" s="10"/>
    </row>
    <row r="19" spans="1:13">
      <c r="A19" s="2" t="s">
        <v>26</v>
      </c>
      <c r="B19" s="8"/>
      <c r="C19" s="8"/>
      <c r="D19" s="8">
        <f>SUM(D3:D17)</f>
        <v>1923233</v>
      </c>
      <c r="E19" s="8">
        <f>SUM(E3:E18)</f>
        <v>6699006</v>
      </c>
      <c r="F19" s="8"/>
      <c r="G19" s="8"/>
      <c r="H19" s="7"/>
      <c r="I19" s="7"/>
    </row>
    <row r="20" spans="1:13">
      <c r="A20" s="6"/>
      <c r="B20" s="9"/>
      <c r="C20" s="9"/>
      <c r="D20" s="9"/>
      <c r="E20" s="9"/>
      <c r="F20" s="9"/>
      <c r="G20" s="9"/>
      <c r="H20" s="9"/>
      <c r="I20" s="9"/>
    </row>
    <row r="21" spans="1:13" s="4" customFormat="1" ht="40.5" customHeight="1">
      <c r="A21" s="5" t="s">
        <v>35</v>
      </c>
      <c r="B21" s="8"/>
      <c r="C21" s="8"/>
      <c r="D21" s="8">
        <v>823</v>
      </c>
      <c r="E21" s="8">
        <v>1013</v>
      </c>
      <c r="F21" s="8" t="s">
        <v>27</v>
      </c>
      <c r="G21" s="8">
        <v>387</v>
      </c>
      <c r="H21" s="8">
        <v>68</v>
      </c>
      <c r="I21" s="8"/>
    </row>
    <row r="22" spans="1:13" ht="12.75" customHeight="1">
      <c r="J22" s="4"/>
      <c r="K22" s="4"/>
      <c r="L22" s="4"/>
      <c r="M22" s="4"/>
    </row>
    <row r="23" spans="1:13" ht="12.75" customHeight="1">
      <c r="B23" s="19" t="s">
        <v>28</v>
      </c>
      <c r="C23" s="19"/>
      <c r="D23" s="19"/>
      <c r="E23" s="19"/>
      <c r="F23" s="19"/>
      <c r="G23" s="19"/>
      <c r="H23" s="19"/>
      <c r="J23" s="4"/>
      <c r="K23" s="4"/>
      <c r="L23" s="4"/>
      <c r="M23" s="4"/>
    </row>
    <row r="24" spans="1:13">
      <c r="B24" s="19"/>
      <c r="C24" s="19"/>
      <c r="D24" s="19"/>
      <c r="E24" s="19"/>
      <c r="F24" s="19"/>
      <c r="G24" s="19"/>
      <c r="H24" s="19"/>
      <c r="J24" s="4"/>
      <c r="K24" s="4"/>
      <c r="L24" s="4"/>
      <c r="M24" s="4"/>
    </row>
    <row r="25" spans="1:13">
      <c r="B25" s="19"/>
      <c r="C25" s="19"/>
      <c r="D25" s="19"/>
      <c r="E25" s="19"/>
      <c r="F25" s="19"/>
      <c r="G25" s="19"/>
      <c r="H25" s="19"/>
      <c r="J25" s="4"/>
      <c r="K25" s="4"/>
      <c r="L25" s="4"/>
      <c r="M25" s="4"/>
    </row>
    <row r="26" spans="1:13">
      <c r="B26" s="19"/>
      <c r="C26" s="19"/>
      <c r="D26" s="19"/>
      <c r="E26" s="19"/>
      <c r="F26" s="19"/>
      <c r="G26" s="19"/>
      <c r="H26" s="19"/>
      <c r="J26" s="4"/>
      <c r="K26" s="4"/>
      <c r="L26" s="4"/>
      <c r="M26" s="4"/>
    </row>
    <row r="27" spans="1:13">
      <c r="B27" t="s">
        <v>33</v>
      </c>
      <c r="C27" s="11"/>
      <c r="D27" s="11"/>
      <c r="E27" s="11"/>
      <c r="F27" s="11"/>
      <c r="G27" s="11"/>
      <c r="H27" s="11"/>
      <c r="J27" s="4"/>
      <c r="K27" s="4"/>
      <c r="L27" s="4"/>
      <c r="M27" s="4"/>
    </row>
    <row r="28" spans="1:13">
      <c r="B28" t="s">
        <v>37</v>
      </c>
      <c r="D28" s="4"/>
      <c r="E28" s="4"/>
      <c r="F28" s="4"/>
      <c r="G28" s="4"/>
    </row>
    <row r="29" spans="1:13">
      <c r="B29" s="19" t="s">
        <v>38</v>
      </c>
      <c r="C29" s="19"/>
      <c r="D29" s="19"/>
      <c r="E29" s="19"/>
      <c r="F29" s="19"/>
      <c r="G29" s="19"/>
      <c r="H29" s="19"/>
    </row>
    <row r="30" spans="1:13">
      <c r="B30" s="19"/>
      <c r="C30" s="19"/>
      <c r="D30" s="19"/>
      <c r="E30" s="19"/>
      <c r="F30" s="19"/>
      <c r="G30" s="19"/>
      <c r="H30" s="19"/>
    </row>
  </sheetData>
  <mergeCells count="2">
    <mergeCell ref="B23:H26"/>
    <mergeCell ref="B29:H3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0"/>
  <sheetViews>
    <sheetView workbookViewId="0">
      <selection activeCell="A28" sqref="A28"/>
    </sheetView>
  </sheetViews>
  <sheetFormatPr baseColWidth="10" defaultRowHeight="12.75"/>
  <cols>
    <col min="1" max="1" width="22.5703125" customWidth="1"/>
    <col min="2" max="3" width="16.42578125" customWidth="1"/>
    <col min="4" max="9" width="15" customWidth="1"/>
    <col min="10" max="11" width="16.42578125" customWidth="1"/>
    <col min="12" max="13" width="17.42578125" customWidth="1"/>
    <col min="14" max="16" width="18.42578125" customWidth="1"/>
    <col min="17" max="17" width="19.140625" customWidth="1"/>
    <col min="18" max="18" width="23" customWidth="1"/>
    <col min="19" max="19" width="22.42578125" customWidth="1"/>
  </cols>
  <sheetData>
    <row r="1" spans="1:17" ht="38.25" customHeight="1">
      <c r="A1" s="5" t="s">
        <v>41</v>
      </c>
      <c r="B1" s="20" t="s">
        <v>1</v>
      </c>
      <c r="C1" s="21"/>
      <c r="D1" s="20" t="s">
        <v>2</v>
      </c>
      <c r="E1" s="21"/>
      <c r="F1" s="20" t="s">
        <v>3</v>
      </c>
      <c r="G1" s="21"/>
      <c r="H1" s="20" t="s">
        <v>46</v>
      </c>
      <c r="I1" s="21"/>
      <c r="J1" s="20" t="s">
        <v>4</v>
      </c>
      <c r="K1" s="21"/>
      <c r="L1" s="20" t="s">
        <v>5</v>
      </c>
      <c r="M1" s="21"/>
      <c r="N1" s="20" t="s">
        <v>30</v>
      </c>
      <c r="O1" s="21"/>
      <c r="P1" s="20" t="s">
        <v>43</v>
      </c>
      <c r="Q1" s="21"/>
    </row>
    <row r="2" spans="1:17" ht="38.25">
      <c r="A2" s="3" t="s">
        <v>6</v>
      </c>
      <c r="B2" s="1" t="s">
        <v>7</v>
      </c>
      <c r="C2" s="1" t="s">
        <v>42</v>
      </c>
      <c r="D2" s="1" t="s">
        <v>7</v>
      </c>
      <c r="E2" s="1" t="s">
        <v>42</v>
      </c>
      <c r="F2" s="3" t="s">
        <v>8</v>
      </c>
      <c r="G2" s="1" t="s">
        <v>42</v>
      </c>
      <c r="H2" s="3" t="s">
        <v>8</v>
      </c>
      <c r="I2" s="1" t="s">
        <v>42</v>
      </c>
      <c r="J2" s="1" t="s">
        <v>7</v>
      </c>
      <c r="K2" s="1" t="s">
        <v>42</v>
      </c>
      <c r="L2" s="1" t="s">
        <v>7</v>
      </c>
      <c r="M2" s="1" t="s">
        <v>42</v>
      </c>
      <c r="N2" s="1" t="s">
        <v>7</v>
      </c>
      <c r="O2" s="1" t="s">
        <v>42</v>
      </c>
      <c r="P2" s="1" t="s">
        <v>7</v>
      </c>
      <c r="Q2" s="1" t="s">
        <v>42</v>
      </c>
    </row>
    <row r="3" spans="1:17">
      <c r="A3" s="3" t="s">
        <v>9</v>
      </c>
      <c r="B3" s="10"/>
      <c r="C3" s="10"/>
      <c r="D3" s="10"/>
      <c r="E3" s="10"/>
      <c r="F3" s="10">
        <v>75</v>
      </c>
      <c r="G3" s="15">
        <f>F3*278.38/1000000</f>
        <v>2.0878500000000001E-2</v>
      </c>
      <c r="H3" s="10"/>
      <c r="I3" s="10"/>
      <c r="J3" s="10"/>
      <c r="K3" s="10"/>
      <c r="L3" s="10"/>
      <c r="M3" s="10"/>
      <c r="N3" s="10"/>
      <c r="O3" s="10"/>
      <c r="P3" s="10"/>
      <c r="Q3" s="10"/>
    </row>
    <row r="4" spans="1:17">
      <c r="A4" s="3" t="s">
        <v>11</v>
      </c>
      <c r="B4" s="10"/>
      <c r="C4" s="10"/>
      <c r="D4" s="10"/>
      <c r="E4" s="10"/>
      <c r="F4" s="10">
        <v>38453</v>
      </c>
      <c r="G4" s="15">
        <f t="shared" ref="G4:G19" si="0">F4*278.38/1000000</f>
        <v>10.70454614</v>
      </c>
      <c r="H4" s="10">
        <v>5107.5690000000004</v>
      </c>
      <c r="I4" s="18">
        <f>H4*1000*0.89473684*9.77/1000*12.27/1000000</f>
        <v>0.54783362918606915</v>
      </c>
      <c r="J4" s="10"/>
      <c r="K4" s="10"/>
      <c r="L4" s="10"/>
      <c r="M4" s="10"/>
      <c r="N4" s="10"/>
      <c r="O4" s="10"/>
      <c r="P4" s="10"/>
      <c r="Q4" s="10"/>
    </row>
    <row r="5" spans="1:17">
      <c r="A5" s="3" t="s">
        <v>12</v>
      </c>
      <c r="B5" s="10"/>
      <c r="C5" s="10"/>
      <c r="D5" s="10"/>
      <c r="E5" s="10"/>
      <c r="F5" s="10"/>
      <c r="G5" s="15"/>
      <c r="H5" s="10"/>
      <c r="I5" s="10"/>
      <c r="J5" s="10"/>
      <c r="K5" s="10"/>
      <c r="L5" s="10"/>
      <c r="M5" s="10"/>
      <c r="N5" s="10"/>
      <c r="O5" s="10"/>
      <c r="P5" s="10"/>
      <c r="Q5" s="10"/>
    </row>
    <row r="6" spans="1:17">
      <c r="A6" s="3" t="s">
        <v>13</v>
      </c>
      <c r="B6" s="10"/>
      <c r="C6" s="10"/>
      <c r="D6" s="10"/>
      <c r="E6" s="10"/>
      <c r="F6" s="10">
        <v>1910</v>
      </c>
      <c r="G6" s="15">
        <f t="shared" si="0"/>
        <v>0.53170580000000001</v>
      </c>
      <c r="H6" s="10"/>
      <c r="I6" s="10"/>
      <c r="J6" s="10"/>
      <c r="K6" s="10"/>
      <c r="L6" s="10"/>
      <c r="M6" s="10"/>
      <c r="N6" s="10"/>
      <c r="O6" s="10"/>
      <c r="P6" s="10"/>
      <c r="Q6" s="10"/>
    </row>
    <row r="7" spans="1:17">
      <c r="A7" s="3" t="s">
        <v>14</v>
      </c>
      <c r="B7" s="10"/>
      <c r="C7" s="10"/>
      <c r="D7" s="10"/>
      <c r="E7" s="10"/>
      <c r="F7" s="10"/>
      <c r="G7" s="15"/>
      <c r="H7" s="10"/>
      <c r="I7" s="10"/>
      <c r="J7" s="10"/>
      <c r="K7" s="10"/>
      <c r="L7" s="10"/>
      <c r="M7" s="10"/>
      <c r="N7" s="10"/>
      <c r="O7" s="10"/>
      <c r="P7" s="10"/>
      <c r="Q7" s="10"/>
    </row>
    <row r="8" spans="1:17">
      <c r="A8" s="3" t="s">
        <v>15</v>
      </c>
      <c r="B8" s="10"/>
      <c r="C8" s="10"/>
      <c r="D8" s="10"/>
      <c r="E8" s="10"/>
      <c r="F8" s="10">
        <v>11256</v>
      </c>
      <c r="G8" s="15">
        <f t="shared" si="0"/>
        <v>3.1334452799999997</v>
      </c>
      <c r="H8" s="10"/>
      <c r="I8" s="10"/>
      <c r="J8" s="10"/>
      <c r="K8" s="10"/>
      <c r="L8" s="10"/>
      <c r="M8" s="10"/>
      <c r="N8" s="10"/>
      <c r="O8" s="10"/>
      <c r="P8" s="10"/>
      <c r="Q8" s="10"/>
    </row>
    <row r="9" spans="1:17">
      <c r="A9" s="3" t="s">
        <v>16</v>
      </c>
      <c r="B9" s="10"/>
      <c r="C9" s="10"/>
      <c r="D9" s="10"/>
      <c r="E9" s="10"/>
      <c r="F9" s="10">
        <v>316</v>
      </c>
      <c r="G9" s="15">
        <f t="shared" si="0"/>
        <v>8.7968080000000004E-2</v>
      </c>
      <c r="H9" s="10"/>
      <c r="I9" s="10"/>
      <c r="J9" s="10"/>
      <c r="K9" s="10"/>
      <c r="L9" s="10"/>
      <c r="M9" s="10"/>
      <c r="N9" s="10"/>
      <c r="O9" s="10"/>
      <c r="P9" s="10"/>
      <c r="Q9" s="10"/>
    </row>
    <row r="10" spans="1:17">
      <c r="A10" s="3" t="s">
        <v>17</v>
      </c>
      <c r="B10" s="10"/>
      <c r="C10" s="10"/>
      <c r="D10" s="10"/>
      <c r="E10" s="10"/>
      <c r="F10" s="10">
        <v>8923</v>
      </c>
      <c r="G10" s="15">
        <f t="shared" si="0"/>
        <v>2.4839847399999999</v>
      </c>
      <c r="H10" s="10"/>
      <c r="I10" s="10"/>
      <c r="J10" s="10"/>
      <c r="K10" s="10"/>
      <c r="L10" s="10"/>
      <c r="M10" s="10"/>
      <c r="N10" s="10"/>
      <c r="O10" s="10"/>
      <c r="P10" s="10"/>
      <c r="Q10" s="10"/>
    </row>
    <row r="11" spans="1:17">
      <c r="A11" s="3" t="s">
        <v>18</v>
      </c>
      <c r="B11" s="10"/>
      <c r="C11" s="10"/>
      <c r="D11" s="10"/>
      <c r="E11" s="10"/>
      <c r="F11" s="10">
        <v>583451</v>
      </c>
      <c r="G11" s="15">
        <f t="shared" si="0"/>
        <v>162.42108937999998</v>
      </c>
      <c r="H11" s="10">
        <v>5307984.267</v>
      </c>
      <c r="I11" s="18">
        <f>H11*1000*0.89473684*9.77/1000*12.27/1000000</f>
        <v>569.33000506760993</v>
      </c>
      <c r="J11" s="10"/>
      <c r="K11" s="10"/>
      <c r="L11" s="10"/>
      <c r="M11" s="10"/>
      <c r="N11" s="10"/>
      <c r="O11" s="10"/>
      <c r="P11" s="10"/>
      <c r="Q11" s="10"/>
    </row>
    <row r="12" spans="1:17">
      <c r="A12" s="3" t="s">
        <v>19</v>
      </c>
      <c r="B12" s="10"/>
      <c r="C12" s="10"/>
      <c r="D12" s="10"/>
      <c r="E12" s="10"/>
      <c r="F12" s="10"/>
      <c r="G12" s="15"/>
      <c r="H12" s="10"/>
      <c r="I12" s="10"/>
      <c r="J12" s="10"/>
      <c r="K12" s="10"/>
      <c r="L12" s="10"/>
      <c r="M12" s="10"/>
      <c r="N12" s="10"/>
      <c r="O12" s="10"/>
      <c r="P12" s="10"/>
      <c r="Q12" s="10"/>
    </row>
    <row r="13" spans="1:17">
      <c r="A13" s="3" t="s">
        <v>20</v>
      </c>
      <c r="B13" s="10"/>
      <c r="C13" s="10"/>
      <c r="D13" s="10"/>
      <c r="E13" s="10"/>
      <c r="F13" s="10">
        <v>165189</v>
      </c>
      <c r="G13" s="15">
        <f t="shared" si="0"/>
        <v>45.985313820000002</v>
      </c>
      <c r="H13" s="10"/>
      <c r="I13" s="10"/>
      <c r="J13" s="10"/>
      <c r="K13" s="10"/>
      <c r="L13" s="10"/>
      <c r="M13" s="10"/>
      <c r="N13" s="10"/>
      <c r="O13" s="10"/>
      <c r="P13" s="10"/>
      <c r="Q13" s="10"/>
    </row>
    <row r="14" spans="1:17">
      <c r="A14" s="3" t="s">
        <v>21</v>
      </c>
      <c r="B14" s="10"/>
      <c r="C14" s="10"/>
      <c r="D14" s="10"/>
      <c r="E14" s="10"/>
      <c r="F14" s="10"/>
      <c r="G14" s="15"/>
      <c r="H14" s="10"/>
      <c r="I14" s="10"/>
      <c r="J14" s="10"/>
      <c r="K14" s="10"/>
      <c r="L14" s="10"/>
      <c r="M14" s="10"/>
      <c r="N14" s="10"/>
      <c r="O14" s="10"/>
      <c r="P14" s="10"/>
      <c r="Q14" s="10"/>
    </row>
    <row r="15" spans="1:17">
      <c r="A15" s="3" t="s">
        <v>22</v>
      </c>
      <c r="B15" s="10"/>
      <c r="C15" s="10"/>
      <c r="D15" s="10"/>
      <c r="E15" s="10"/>
      <c r="F15" s="10"/>
      <c r="G15" s="15"/>
      <c r="H15" s="10"/>
      <c r="I15" s="10"/>
      <c r="J15" s="10"/>
      <c r="K15" s="10"/>
      <c r="L15" s="10"/>
      <c r="M15" s="10"/>
      <c r="N15" s="10"/>
      <c r="O15" s="10"/>
      <c r="P15" s="10"/>
      <c r="Q15" s="10"/>
    </row>
    <row r="16" spans="1:17">
      <c r="A16" s="3" t="s">
        <v>23</v>
      </c>
      <c r="B16" s="10"/>
      <c r="C16" s="10"/>
      <c r="D16" s="10"/>
      <c r="E16" s="10"/>
      <c r="F16" s="10"/>
      <c r="G16" s="15"/>
      <c r="H16" s="10">
        <v>301741.30300000001</v>
      </c>
      <c r="I16" s="18">
        <f>H16*1000*0.89473684*9.77/1000*12.27/1000000</f>
        <v>32.364522750025174</v>
      </c>
      <c r="J16" s="10"/>
      <c r="K16" s="10"/>
      <c r="L16" s="10"/>
      <c r="M16" s="10"/>
      <c r="N16" s="10"/>
      <c r="O16" s="10"/>
      <c r="P16" s="10"/>
      <c r="Q16" s="10"/>
    </row>
    <row r="17" spans="1:21">
      <c r="A17" s="3" t="s">
        <v>24</v>
      </c>
      <c r="B17" s="10"/>
      <c r="C17" s="10"/>
      <c r="D17" s="10"/>
      <c r="E17" s="10"/>
      <c r="F17" s="10">
        <v>1086369</v>
      </c>
      <c r="G17" s="15">
        <f t="shared" si="0"/>
        <v>302.42340221999996</v>
      </c>
      <c r="H17" s="10">
        <v>7902.0410000000002</v>
      </c>
      <c r="I17" s="18">
        <f>H17*1000*0.89473684*9.77/1000*12.27/1000000</f>
        <v>0.84756638608447865</v>
      </c>
      <c r="J17" s="10"/>
      <c r="K17" s="10"/>
      <c r="L17" s="10"/>
      <c r="M17" s="10"/>
      <c r="N17" s="10"/>
      <c r="O17" s="10"/>
      <c r="P17" s="10"/>
      <c r="Q17" s="10"/>
    </row>
    <row r="18" spans="1:21">
      <c r="A18" s="3" t="s">
        <v>25</v>
      </c>
      <c r="B18" s="10"/>
      <c r="C18" s="10"/>
      <c r="D18" s="10"/>
      <c r="E18" s="10"/>
      <c r="F18" s="10"/>
      <c r="G18" s="15"/>
      <c r="H18" s="10">
        <v>13537.699000000001</v>
      </c>
      <c r="I18" s="18">
        <f>H18*1000*0.89473684*9.77/1000*12.27/1000000</f>
        <v>1.4520424049089928</v>
      </c>
      <c r="J18" s="10"/>
      <c r="K18" s="10"/>
      <c r="L18" s="10"/>
      <c r="M18" s="10"/>
      <c r="N18" s="10"/>
      <c r="O18" s="10"/>
      <c r="P18" s="10"/>
      <c r="Q18" s="10"/>
    </row>
    <row r="19" spans="1:21">
      <c r="A19" s="2" t="s">
        <v>26</v>
      </c>
      <c r="B19" s="8"/>
      <c r="C19" s="8"/>
      <c r="D19" s="8"/>
      <c r="E19" s="8"/>
      <c r="F19" s="8">
        <f>SUM(F3:F17)</f>
        <v>1895942</v>
      </c>
      <c r="G19" s="15">
        <f t="shared" si="0"/>
        <v>527.79233395999995</v>
      </c>
      <c r="H19" s="8">
        <f>SUM(H3:H18)</f>
        <v>5636272.8790000007</v>
      </c>
      <c r="I19" s="8">
        <f>SUM(I3:I18)</f>
        <v>604.54197023781467</v>
      </c>
      <c r="J19" s="8"/>
      <c r="K19" s="8"/>
      <c r="L19" s="8"/>
      <c r="M19" s="8"/>
      <c r="N19" s="7"/>
      <c r="O19" s="7"/>
      <c r="P19" s="7"/>
      <c r="Q19" s="7"/>
    </row>
    <row r="20" spans="1:21">
      <c r="A20" s="6"/>
      <c r="B20" s="9"/>
      <c r="C20" s="9"/>
      <c r="D20" s="9"/>
      <c r="E20" s="9"/>
      <c r="F20" s="9"/>
      <c r="G20" s="9"/>
      <c r="H20" s="9"/>
      <c r="I20" s="9"/>
      <c r="J20" s="9"/>
      <c r="K20" s="9"/>
      <c r="L20" s="9"/>
      <c r="M20" s="9"/>
      <c r="N20" s="9"/>
      <c r="O20" s="9"/>
      <c r="P20" s="9"/>
      <c r="Q20" s="9"/>
    </row>
    <row r="21" spans="1:21" s="4" customFormat="1" ht="40.5" customHeight="1">
      <c r="A21" s="5" t="s">
        <v>50</v>
      </c>
      <c r="B21" s="8"/>
      <c r="C21" s="8"/>
      <c r="D21" s="8"/>
      <c r="E21" s="8"/>
      <c r="F21" s="8"/>
      <c r="G21" s="8">
        <f>G19</f>
        <v>527.79233395999995</v>
      </c>
      <c r="H21" s="8"/>
      <c r="I21" s="8">
        <f>I19</f>
        <v>604.54197023781467</v>
      </c>
      <c r="J21" s="8"/>
      <c r="K21" s="8"/>
      <c r="L21" s="8"/>
      <c r="M21" s="8"/>
      <c r="N21" s="8"/>
      <c r="O21" s="8"/>
      <c r="P21" s="8"/>
      <c r="Q21" s="8"/>
      <c r="R21"/>
      <c r="S21"/>
    </row>
    <row r="22" spans="1:21" ht="12.75" customHeight="1">
      <c r="T22" s="4"/>
      <c r="U22" s="4"/>
    </row>
    <row r="23" spans="1:21" ht="12.75" customHeight="1">
      <c r="B23" s="19" t="s">
        <v>28</v>
      </c>
      <c r="C23" s="19"/>
      <c r="D23" s="19"/>
      <c r="E23" s="19"/>
      <c r="F23" s="19"/>
      <c r="G23" s="19"/>
      <c r="H23" s="19"/>
      <c r="I23" s="19"/>
      <c r="J23" s="19"/>
      <c r="K23" s="19"/>
      <c r="L23" s="19"/>
      <c r="M23" s="19"/>
      <c r="N23" s="19"/>
      <c r="O23" s="13"/>
      <c r="P23" s="13"/>
      <c r="R23" s="4"/>
      <c r="S23" s="4"/>
      <c r="T23" s="4"/>
      <c r="U23" s="4"/>
    </row>
    <row r="24" spans="1:21">
      <c r="B24" s="19"/>
      <c r="C24" s="19"/>
      <c r="D24" s="19"/>
      <c r="E24" s="19"/>
      <c r="F24" s="19"/>
      <c r="G24" s="19"/>
      <c r="H24" s="19"/>
      <c r="I24" s="19"/>
      <c r="J24" s="19"/>
      <c r="K24" s="19"/>
      <c r="L24" s="19"/>
      <c r="M24" s="19"/>
      <c r="N24" s="19"/>
      <c r="O24" s="13"/>
      <c r="P24" s="13"/>
      <c r="R24" s="4"/>
      <c r="S24" s="4"/>
      <c r="T24" s="4"/>
      <c r="U24" s="4"/>
    </row>
    <row r="25" spans="1:21">
      <c r="B25" s="19"/>
      <c r="C25" s="19"/>
      <c r="D25" s="19"/>
      <c r="E25" s="19"/>
      <c r="F25" s="19"/>
      <c r="G25" s="19"/>
      <c r="H25" s="19"/>
      <c r="I25" s="19"/>
      <c r="J25" s="19"/>
      <c r="K25" s="19"/>
      <c r="L25" s="19"/>
      <c r="M25" s="19"/>
      <c r="N25" s="19"/>
      <c r="O25" s="13"/>
      <c r="P25" s="13"/>
      <c r="R25" s="4"/>
      <c r="S25" s="4"/>
      <c r="T25" s="4"/>
      <c r="U25" s="4"/>
    </row>
    <row r="26" spans="1:21">
      <c r="B26" s="19"/>
      <c r="C26" s="19"/>
      <c r="D26" s="19"/>
      <c r="E26" s="19"/>
      <c r="F26" s="19"/>
      <c r="G26" s="19"/>
      <c r="H26" s="19"/>
      <c r="I26" s="19"/>
      <c r="J26" s="19"/>
      <c r="K26" s="19"/>
      <c r="L26" s="19"/>
      <c r="M26" s="19"/>
      <c r="N26" s="19"/>
      <c r="O26" s="13"/>
      <c r="P26" s="13"/>
      <c r="R26" s="4"/>
      <c r="S26" s="4"/>
      <c r="T26" s="4"/>
      <c r="U26" s="4"/>
    </row>
    <row r="27" spans="1:21">
      <c r="B27" s="17"/>
      <c r="D27" s="12"/>
      <c r="E27" s="13"/>
      <c r="F27" s="12"/>
      <c r="G27" s="13"/>
      <c r="H27" s="12"/>
      <c r="I27" s="13"/>
      <c r="J27" s="12"/>
      <c r="K27" s="13"/>
      <c r="L27" s="12"/>
      <c r="M27" s="13"/>
      <c r="N27" s="12"/>
      <c r="O27" s="13"/>
      <c r="P27" s="13"/>
      <c r="R27" s="4"/>
      <c r="S27" s="4"/>
      <c r="T27" s="4"/>
      <c r="U27" s="4"/>
    </row>
    <row r="28" spans="1:21">
      <c r="B28" s="23" t="s">
        <v>48</v>
      </c>
      <c r="F28" s="4"/>
      <c r="G28" s="4"/>
      <c r="H28" s="22"/>
      <c r="I28" s="22"/>
      <c r="J28" s="22"/>
      <c r="K28" s="4"/>
      <c r="L28" s="4"/>
      <c r="M28" s="4"/>
    </row>
    <row r="29" spans="1:21">
      <c r="B29" s="19" t="s">
        <v>45</v>
      </c>
      <c r="C29" s="19"/>
      <c r="D29" s="19"/>
      <c r="E29" s="19"/>
      <c r="F29" s="19"/>
      <c r="G29" s="19"/>
      <c r="H29" s="19"/>
      <c r="I29" s="19"/>
      <c r="J29" s="19"/>
      <c r="K29" s="19"/>
      <c r="L29" s="19"/>
      <c r="M29" s="19"/>
      <c r="N29" s="19"/>
      <c r="O29" s="13"/>
      <c r="P29" s="13"/>
    </row>
    <row r="30" spans="1:21">
      <c r="B30" s="19"/>
      <c r="C30" s="19"/>
      <c r="D30" s="19"/>
      <c r="E30" s="19"/>
      <c r="F30" s="19"/>
      <c r="G30" s="19"/>
      <c r="H30" s="19"/>
      <c r="I30" s="19"/>
      <c r="J30" s="19"/>
      <c r="K30" s="19"/>
      <c r="L30" s="19"/>
      <c r="M30" s="19"/>
      <c r="N30" s="19"/>
      <c r="O30" s="13"/>
      <c r="P30" s="13"/>
    </row>
  </sheetData>
  <mergeCells count="10">
    <mergeCell ref="B23:N26"/>
    <mergeCell ref="B29:N30"/>
    <mergeCell ref="P1:Q1"/>
    <mergeCell ref="N1:O1"/>
    <mergeCell ref="L1:M1"/>
    <mergeCell ref="J1:K1"/>
    <mergeCell ref="H1:I1"/>
    <mergeCell ref="F1:G1"/>
    <mergeCell ref="D1:E1"/>
    <mergeCell ref="B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0"/>
  <sheetViews>
    <sheetView workbookViewId="0">
      <selection activeCell="A30" sqref="A30"/>
    </sheetView>
  </sheetViews>
  <sheetFormatPr baseColWidth="10" defaultRowHeight="12.75"/>
  <cols>
    <col min="1" max="1" width="22.5703125" customWidth="1"/>
    <col min="2" max="3" width="16.42578125" customWidth="1"/>
    <col min="4" max="9" width="15" customWidth="1"/>
    <col min="10" max="11" width="16.42578125" customWidth="1"/>
    <col min="12" max="13" width="17.42578125" customWidth="1"/>
    <col min="14" max="16" width="18.42578125" customWidth="1"/>
    <col min="17" max="17" width="19.140625" customWidth="1"/>
    <col min="18" max="18" width="23" customWidth="1"/>
    <col min="19" max="19" width="22.42578125" customWidth="1"/>
  </cols>
  <sheetData>
    <row r="1" spans="1:17" ht="38.25" customHeight="1">
      <c r="A1" s="5" t="s">
        <v>40</v>
      </c>
      <c r="B1" s="20" t="s">
        <v>1</v>
      </c>
      <c r="C1" s="21"/>
      <c r="D1" s="20" t="s">
        <v>2</v>
      </c>
      <c r="E1" s="21"/>
      <c r="F1" s="20" t="s">
        <v>3</v>
      </c>
      <c r="G1" s="21"/>
      <c r="H1" s="20" t="s">
        <v>46</v>
      </c>
      <c r="I1" s="21"/>
      <c r="J1" s="20" t="s">
        <v>4</v>
      </c>
      <c r="K1" s="21"/>
      <c r="L1" s="20" t="s">
        <v>5</v>
      </c>
      <c r="M1" s="21"/>
      <c r="N1" s="20" t="s">
        <v>30</v>
      </c>
      <c r="O1" s="21"/>
      <c r="P1" s="20" t="s">
        <v>43</v>
      </c>
      <c r="Q1" s="21"/>
    </row>
    <row r="2" spans="1:17" ht="38.25">
      <c r="A2" s="3" t="s">
        <v>6</v>
      </c>
      <c r="B2" s="1" t="s">
        <v>7</v>
      </c>
      <c r="C2" s="1" t="s">
        <v>42</v>
      </c>
      <c r="D2" s="1" t="s">
        <v>7</v>
      </c>
      <c r="E2" s="1" t="s">
        <v>42</v>
      </c>
      <c r="F2" s="3" t="s">
        <v>8</v>
      </c>
      <c r="G2" s="1" t="s">
        <v>42</v>
      </c>
      <c r="H2" s="3" t="s">
        <v>8</v>
      </c>
      <c r="I2" s="1" t="s">
        <v>42</v>
      </c>
      <c r="J2" s="1" t="s">
        <v>7</v>
      </c>
      <c r="K2" s="1" t="s">
        <v>42</v>
      </c>
      <c r="L2" s="1" t="s">
        <v>7</v>
      </c>
      <c r="M2" s="1" t="s">
        <v>42</v>
      </c>
      <c r="N2" s="1" t="s">
        <v>7</v>
      </c>
      <c r="O2" s="1" t="s">
        <v>42</v>
      </c>
      <c r="P2" s="1" t="s">
        <v>7</v>
      </c>
      <c r="Q2" s="1" t="s">
        <v>42</v>
      </c>
    </row>
    <row r="3" spans="1:17">
      <c r="A3" s="3" t="s">
        <v>9</v>
      </c>
      <c r="B3" s="10"/>
      <c r="C3" s="10"/>
      <c r="D3" s="10"/>
      <c r="E3" s="10"/>
      <c r="F3" s="10">
        <v>121</v>
      </c>
      <c r="G3" s="15">
        <f>F3*436.21/1000000</f>
        <v>5.2781409999999994E-2</v>
      </c>
      <c r="H3" s="10"/>
      <c r="I3" s="10"/>
      <c r="J3" s="10"/>
      <c r="K3" s="10"/>
      <c r="L3" s="10"/>
      <c r="M3" s="10"/>
      <c r="N3" s="10"/>
      <c r="O3" s="10"/>
      <c r="P3" s="10"/>
      <c r="Q3" s="10"/>
    </row>
    <row r="4" spans="1:17">
      <c r="A4" s="3" t="s">
        <v>11</v>
      </c>
      <c r="B4" s="10"/>
      <c r="C4" s="10"/>
      <c r="D4" s="10"/>
      <c r="E4" s="10"/>
      <c r="F4" s="10">
        <v>36540</v>
      </c>
      <c r="G4" s="15">
        <f t="shared" ref="G4:G17" si="0">F4*436.21/1000000</f>
        <v>15.939113399999998</v>
      </c>
      <c r="H4" s="10">
        <v>11636.82</v>
      </c>
      <c r="I4" s="18">
        <f>H4*1000*0.89473684*9.77/1000*25.42/1000000</f>
        <v>2.5858286679786446</v>
      </c>
      <c r="J4" s="10"/>
      <c r="K4" s="10"/>
      <c r="L4" s="10"/>
      <c r="M4" s="10"/>
      <c r="N4" s="10"/>
      <c r="O4" s="10"/>
      <c r="P4" s="10"/>
      <c r="Q4" s="10"/>
    </row>
    <row r="5" spans="1:17">
      <c r="A5" s="3" t="s">
        <v>12</v>
      </c>
      <c r="B5" s="10"/>
      <c r="C5" s="10"/>
      <c r="D5" s="10"/>
      <c r="E5" s="10"/>
      <c r="F5" s="10"/>
      <c r="G5" s="15"/>
      <c r="H5" s="10"/>
      <c r="I5" s="10"/>
      <c r="J5" s="10"/>
      <c r="K5" s="10"/>
      <c r="L5" s="10"/>
      <c r="M5" s="10"/>
      <c r="N5" s="10"/>
      <c r="O5" s="10"/>
      <c r="P5" s="10"/>
      <c r="Q5" s="10"/>
    </row>
    <row r="6" spans="1:17">
      <c r="A6" s="3" t="s">
        <v>13</v>
      </c>
      <c r="B6" s="10"/>
      <c r="C6" s="10"/>
      <c r="D6" s="10"/>
      <c r="E6" s="10"/>
      <c r="F6" s="10"/>
      <c r="G6" s="15"/>
      <c r="H6" s="10"/>
      <c r="I6" s="10"/>
      <c r="J6" s="10"/>
      <c r="K6" s="10"/>
      <c r="L6" s="10"/>
      <c r="M6" s="10"/>
      <c r="N6" s="10"/>
      <c r="O6" s="10"/>
      <c r="P6" s="10"/>
      <c r="Q6" s="10"/>
    </row>
    <row r="7" spans="1:17">
      <c r="A7" s="3" t="s">
        <v>14</v>
      </c>
      <c r="B7" s="10"/>
      <c r="C7" s="10"/>
      <c r="D7" s="10"/>
      <c r="E7" s="10"/>
      <c r="F7" s="10"/>
      <c r="G7" s="15"/>
      <c r="H7" s="10"/>
      <c r="I7" s="10"/>
      <c r="J7" s="10"/>
      <c r="K7" s="10"/>
      <c r="L7" s="10"/>
      <c r="M7" s="10"/>
      <c r="N7" s="10"/>
      <c r="O7" s="10"/>
      <c r="P7" s="10"/>
      <c r="Q7" s="10"/>
    </row>
    <row r="8" spans="1:17">
      <c r="A8" s="3" t="s">
        <v>15</v>
      </c>
      <c r="B8" s="10"/>
      <c r="C8" s="10"/>
      <c r="D8" s="10"/>
      <c r="E8" s="10"/>
      <c r="F8" s="10">
        <v>7441</v>
      </c>
      <c r="G8" s="15">
        <f t="shared" si="0"/>
        <v>3.2458386099999998</v>
      </c>
      <c r="H8" s="10"/>
      <c r="I8" s="10"/>
      <c r="J8" s="10"/>
      <c r="K8" s="10"/>
      <c r="L8" s="10"/>
      <c r="M8" s="10"/>
      <c r="N8" s="10"/>
      <c r="O8" s="10"/>
      <c r="P8" s="10"/>
      <c r="Q8" s="10"/>
    </row>
    <row r="9" spans="1:17">
      <c r="A9" s="3" t="s">
        <v>16</v>
      </c>
      <c r="B9" s="10"/>
      <c r="C9" s="10"/>
      <c r="D9" s="10"/>
      <c r="E9" s="10"/>
      <c r="F9" s="10">
        <v>216</v>
      </c>
      <c r="G9" s="15">
        <f t="shared" si="0"/>
        <v>9.4221360000000004E-2</v>
      </c>
      <c r="H9" s="10"/>
      <c r="I9" s="10"/>
      <c r="J9" s="10"/>
      <c r="K9" s="10"/>
      <c r="L9" s="10"/>
      <c r="M9" s="10"/>
      <c r="N9" s="10"/>
      <c r="O9" s="10"/>
      <c r="P9" s="10"/>
      <c r="Q9" s="10"/>
    </row>
    <row r="10" spans="1:17">
      <c r="A10" s="3" t="s">
        <v>17</v>
      </c>
      <c r="B10" s="10"/>
      <c r="C10" s="10"/>
      <c r="D10" s="10"/>
      <c r="E10" s="10"/>
      <c r="F10" s="10">
        <v>9228</v>
      </c>
      <c r="G10" s="15">
        <f t="shared" si="0"/>
        <v>4.0253458799999997</v>
      </c>
      <c r="H10" s="10"/>
      <c r="I10" s="10"/>
      <c r="J10" s="10"/>
      <c r="K10" s="10"/>
      <c r="L10" s="10"/>
      <c r="M10" s="10"/>
      <c r="N10" s="10"/>
      <c r="O10" s="10"/>
      <c r="P10" s="10"/>
      <c r="Q10" s="10"/>
    </row>
    <row r="11" spans="1:17">
      <c r="A11" s="3" t="s">
        <v>18</v>
      </c>
      <c r="B11" s="10"/>
      <c r="C11" s="10"/>
      <c r="D11" s="10"/>
      <c r="E11" s="10"/>
      <c r="F11" s="10">
        <v>563853</v>
      </c>
      <c r="G11" s="15">
        <f t="shared" si="0"/>
        <v>245.95831712999998</v>
      </c>
      <c r="H11" s="10">
        <v>5353955.6150000002</v>
      </c>
      <c r="I11" s="18">
        <f>H11*1000*0.89473684*9.77/1000*25.42/1000000</f>
        <v>1189.7074902208883</v>
      </c>
      <c r="J11" s="10"/>
      <c r="K11" s="10"/>
      <c r="L11" s="10"/>
      <c r="M11" s="10"/>
      <c r="N11" s="10"/>
      <c r="O11" s="10"/>
      <c r="P11" s="10"/>
      <c r="Q11" s="10"/>
    </row>
    <row r="12" spans="1:17">
      <c r="A12" s="3" t="s">
        <v>19</v>
      </c>
      <c r="B12" s="10"/>
      <c r="C12" s="10"/>
      <c r="D12" s="10"/>
      <c r="E12" s="10"/>
      <c r="F12" s="10"/>
      <c r="G12" s="15"/>
      <c r="H12" s="10"/>
      <c r="I12" s="10"/>
      <c r="J12" s="10"/>
      <c r="K12" s="10"/>
      <c r="L12" s="10"/>
      <c r="M12" s="10"/>
      <c r="N12" s="10"/>
      <c r="O12" s="10"/>
      <c r="P12" s="10"/>
      <c r="Q12" s="10"/>
    </row>
    <row r="13" spans="1:17">
      <c r="A13" s="3" t="s">
        <v>20</v>
      </c>
      <c r="B13" s="10"/>
      <c r="C13" s="10"/>
      <c r="D13" s="10"/>
      <c r="E13" s="10"/>
      <c r="F13" s="10">
        <v>132674</v>
      </c>
      <c r="G13" s="15">
        <f t="shared" si="0"/>
        <v>57.873725540000002</v>
      </c>
      <c r="H13" s="10"/>
      <c r="I13" s="10"/>
      <c r="J13" s="10"/>
      <c r="K13" s="10"/>
      <c r="L13" s="10"/>
      <c r="M13" s="10"/>
      <c r="N13" s="10"/>
      <c r="O13" s="10"/>
      <c r="P13" s="10"/>
      <c r="Q13" s="10"/>
    </row>
    <row r="14" spans="1:17">
      <c r="A14" s="3" t="s">
        <v>21</v>
      </c>
      <c r="B14" s="10"/>
      <c r="C14" s="10"/>
      <c r="D14" s="10"/>
      <c r="E14" s="10"/>
      <c r="F14" s="10"/>
      <c r="G14" s="15"/>
      <c r="H14" s="10"/>
      <c r="I14" s="10"/>
      <c r="J14" s="10"/>
      <c r="K14" s="10"/>
      <c r="L14" s="10"/>
      <c r="M14" s="10"/>
      <c r="N14" s="10"/>
      <c r="O14" s="10"/>
      <c r="P14" s="10"/>
      <c r="Q14" s="10"/>
    </row>
    <row r="15" spans="1:17">
      <c r="A15" s="3" t="s">
        <v>22</v>
      </c>
      <c r="B15" s="10"/>
      <c r="C15" s="10"/>
      <c r="D15" s="10"/>
      <c r="E15" s="10"/>
      <c r="F15" s="10"/>
      <c r="G15" s="15"/>
      <c r="H15" s="10"/>
      <c r="I15" s="10"/>
      <c r="J15" s="10"/>
      <c r="K15" s="10"/>
      <c r="L15" s="10"/>
      <c r="M15" s="10"/>
      <c r="N15" s="10"/>
      <c r="O15" s="10"/>
      <c r="P15" s="10"/>
      <c r="Q15" s="10"/>
    </row>
    <row r="16" spans="1:17">
      <c r="A16" s="3" t="s">
        <v>23</v>
      </c>
      <c r="B16" s="10"/>
      <c r="C16" s="10"/>
      <c r="D16" s="10"/>
      <c r="E16" s="10"/>
      <c r="F16" s="10"/>
      <c r="G16" s="15"/>
      <c r="H16" s="10">
        <v>295365.859</v>
      </c>
      <c r="I16" s="18">
        <f>H16*1000*0.89473684*9.77/1000*25.42/1000000</f>
        <v>65.633524085131342</v>
      </c>
      <c r="J16" s="10"/>
      <c r="K16" s="10"/>
      <c r="L16" s="10"/>
      <c r="M16" s="10"/>
      <c r="N16" s="10"/>
      <c r="O16" s="10"/>
      <c r="P16" s="10"/>
      <c r="Q16" s="10"/>
    </row>
    <row r="17" spans="1:21">
      <c r="A17" s="3" t="s">
        <v>24</v>
      </c>
      <c r="B17" s="10"/>
      <c r="C17" s="10"/>
      <c r="D17" s="10"/>
      <c r="E17" s="10"/>
      <c r="F17" s="10">
        <v>1055858</v>
      </c>
      <c r="G17" s="15">
        <f t="shared" si="0"/>
        <v>460.57581818</v>
      </c>
      <c r="H17" s="10"/>
      <c r="I17" s="10"/>
      <c r="J17" s="10"/>
      <c r="K17" s="10"/>
      <c r="L17" s="10"/>
      <c r="M17" s="10"/>
      <c r="N17" s="10"/>
      <c r="O17" s="10"/>
      <c r="P17" s="10"/>
      <c r="Q17" s="10"/>
    </row>
    <row r="18" spans="1:21">
      <c r="A18" s="3" t="s">
        <v>25</v>
      </c>
      <c r="B18" s="10"/>
      <c r="C18" s="10"/>
      <c r="D18" s="10"/>
      <c r="E18" s="10"/>
      <c r="F18" s="10"/>
      <c r="G18" s="10"/>
      <c r="H18" s="10">
        <v>20895.797999999999</v>
      </c>
      <c r="I18" s="18">
        <f>H18*1000*0.89473684*9.77/1000*25.42/1000000</f>
        <v>4.6432748387180371</v>
      </c>
      <c r="J18" s="10"/>
      <c r="K18" s="10"/>
      <c r="L18" s="10"/>
      <c r="M18" s="10"/>
      <c r="N18" s="10"/>
      <c r="O18" s="10"/>
      <c r="P18" s="10"/>
      <c r="Q18" s="10"/>
    </row>
    <row r="19" spans="1:21">
      <c r="A19" s="2" t="s">
        <v>26</v>
      </c>
      <c r="B19" s="8"/>
      <c r="C19" s="8"/>
      <c r="D19" s="8"/>
      <c r="E19" s="8"/>
      <c r="F19" s="8"/>
      <c r="G19" s="8">
        <f>SUM(G2:G17)</f>
        <v>787.76516150999998</v>
      </c>
      <c r="H19" s="8">
        <f>SUM(H3:H18)</f>
        <v>5681854.0920000011</v>
      </c>
      <c r="I19" s="8">
        <f>SUM(I3:I18)</f>
        <v>1262.5701178127163</v>
      </c>
      <c r="J19" s="8"/>
      <c r="K19" s="8"/>
      <c r="L19" s="8"/>
      <c r="M19" s="8"/>
      <c r="N19" s="7"/>
      <c r="O19" s="7"/>
      <c r="P19" s="7"/>
      <c r="Q19" s="7"/>
    </row>
    <row r="20" spans="1:21">
      <c r="A20" s="6"/>
      <c r="B20" s="9"/>
      <c r="C20" s="9"/>
      <c r="D20" s="9"/>
      <c r="E20" s="9"/>
      <c r="F20" s="16">
        <f>SUM(F3:F17)</f>
        <v>1805931</v>
      </c>
      <c r="H20" s="16"/>
      <c r="I20" s="9"/>
      <c r="J20" s="9"/>
      <c r="K20" s="9"/>
      <c r="L20" s="9"/>
      <c r="M20" s="9"/>
      <c r="N20" s="9"/>
      <c r="O20" s="9"/>
      <c r="P20" s="9"/>
      <c r="Q20" s="9"/>
    </row>
    <row r="21" spans="1:21" s="4" customFormat="1" ht="40.5" customHeight="1">
      <c r="A21" s="5" t="s">
        <v>47</v>
      </c>
      <c r="B21" s="8"/>
      <c r="C21" s="8"/>
      <c r="D21" s="8"/>
      <c r="E21" s="8"/>
      <c r="F21" s="8"/>
      <c r="G21" s="8">
        <f>SUM(G3:G17)</f>
        <v>787.76516150999998</v>
      </c>
      <c r="H21" s="8"/>
      <c r="I21" s="8">
        <f>I19</f>
        <v>1262.5701178127163</v>
      </c>
      <c r="J21" s="8"/>
      <c r="K21" s="8"/>
      <c r="L21" s="8"/>
      <c r="M21" s="8"/>
      <c r="N21" s="8"/>
      <c r="O21" s="8"/>
      <c r="P21" s="8"/>
      <c r="Q21" s="8"/>
      <c r="R21"/>
      <c r="S21"/>
    </row>
    <row r="22" spans="1:21" ht="12.75" customHeight="1">
      <c r="T22" s="4"/>
      <c r="U22" s="4"/>
    </row>
    <row r="23" spans="1:21" ht="12.75" customHeight="1">
      <c r="B23" s="19" t="s">
        <v>28</v>
      </c>
      <c r="C23" s="19"/>
      <c r="D23" s="19"/>
      <c r="E23" s="19"/>
      <c r="F23" s="19"/>
      <c r="G23" s="19"/>
      <c r="H23" s="19"/>
      <c r="I23" s="19"/>
      <c r="J23" s="19"/>
      <c r="K23" s="19"/>
      <c r="L23" s="19"/>
      <c r="M23" s="19"/>
      <c r="N23" s="19"/>
      <c r="O23" s="14"/>
      <c r="P23" s="14"/>
      <c r="R23" s="4"/>
      <c r="S23" s="4"/>
      <c r="T23" s="4"/>
      <c r="U23" s="4"/>
    </row>
    <row r="24" spans="1:21">
      <c r="B24" s="19"/>
      <c r="C24" s="19"/>
      <c r="D24" s="19"/>
      <c r="E24" s="19"/>
      <c r="F24" s="19"/>
      <c r="G24" s="19"/>
      <c r="H24" s="19"/>
      <c r="I24" s="19"/>
      <c r="J24" s="19"/>
      <c r="K24" s="19"/>
      <c r="L24" s="19"/>
      <c r="M24" s="19"/>
      <c r="N24" s="19"/>
      <c r="O24" s="14"/>
      <c r="P24" s="14"/>
      <c r="R24" s="4"/>
      <c r="S24" s="4"/>
      <c r="T24" s="4"/>
      <c r="U24" s="4"/>
    </row>
    <row r="25" spans="1:21">
      <c r="B25" s="19"/>
      <c r="C25" s="19"/>
      <c r="D25" s="19"/>
      <c r="E25" s="19"/>
      <c r="F25" s="19"/>
      <c r="G25" s="19"/>
      <c r="H25" s="19"/>
      <c r="I25" s="19"/>
      <c r="J25" s="19"/>
      <c r="K25" s="19"/>
      <c r="L25" s="19"/>
      <c r="M25" s="19"/>
      <c r="N25" s="19"/>
      <c r="O25" s="14"/>
      <c r="P25" s="14"/>
      <c r="R25" s="4"/>
      <c r="S25" s="4"/>
      <c r="T25" s="4"/>
      <c r="U25" s="4"/>
    </row>
    <row r="26" spans="1:21">
      <c r="B26" s="19"/>
      <c r="C26" s="19"/>
      <c r="D26" s="19"/>
      <c r="E26" s="19"/>
      <c r="F26" s="19"/>
      <c r="G26" s="19"/>
      <c r="H26" s="19"/>
      <c r="I26" s="19"/>
      <c r="J26" s="19"/>
      <c r="K26" s="19"/>
      <c r="L26" s="19"/>
      <c r="M26" s="19"/>
      <c r="N26" s="19"/>
      <c r="O26" s="14"/>
      <c r="P26" s="14"/>
      <c r="R26" s="4"/>
      <c r="S26" s="4"/>
      <c r="T26" s="4"/>
      <c r="U26" s="4"/>
    </row>
    <row r="27" spans="1:21">
      <c r="B27" s="17"/>
      <c r="D27" s="14"/>
      <c r="E27" s="14"/>
      <c r="F27" s="14"/>
      <c r="G27" s="14"/>
      <c r="H27" s="14"/>
      <c r="I27" s="14"/>
      <c r="J27" s="14"/>
      <c r="K27" s="14"/>
      <c r="L27" s="14"/>
      <c r="M27" s="14"/>
      <c r="N27" s="14"/>
      <c r="O27" s="14"/>
      <c r="P27" s="14"/>
      <c r="R27" s="4"/>
      <c r="S27" s="4"/>
      <c r="T27" s="4"/>
      <c r="U27" s="4"/>
    </row>
    <row r="28" spans="1:21">
      <c r="B28" t="s">
        <v>49</v>
      </c>
      <c r="F28" s="4"/>
      <c r="G28" s="4"/>
      <c r="H28" s="4"/>
      <c r="I28" s="4"/>
      <c r="J28" s="4"/>
      <c r="K28" s="4"/>
      <c r="L28" s="4"/>
      <c r="M28" s="4"/>
    </row>
    <row r="29" spans="1:21">
      <c r="B29" s="19" t="s">
        <v>44</v>
      </c>
      <c r="C29" s="19"/>
      <c r="D29" s="19"/>
      <c r="E29" s="19"/>
      <c r="F29" s="19"/>
      <c r="G29" s="19"/>
      <c r="H29" s="19"/>
      <c r="I29" s="19"/>
      <c r="J29" s="19"/>
      <c r="K29" s="19"/>
      <c r="L29" s="19"/>
      <c r="M29" s="19"/>
      <c r="N29" s="19"/>
      <c r="O29" s="14"/>
      <c r="P29" s="14"/>
    </row>
    <row r="30" spans="1:21">
      <c r="B30" s="19"/>
      <c r="C30" s="19"/>
      <c r="D30" s="19"/>
      <c r="E30" s="19"/>
      <c r="F30" s="19"/>
      <c r="G30" s="19"/>
      <c r="H30" s="19"/>
      <c r="I30" s="19"/>
      <c r="J30" s="19"/>
      <c r="K30" s="19"/>
      <c r="L30" s="19"/>
      <c r="M30" s="19"/>
      <c r="N30" s="19"/>
      <c r="O30" s="14"/>
      <c r="P30" s="14"/>
    </row>
  </sheetData>
  <mergeCells count="10">
    <mergeCell ref="N1:O1"/>
    <mergeCell ref="P1:Q1"/>
    <mergeCell ref="B23:N26"/>
    <mergeCell ref="B29:N30"/>
    <mergeCell ref="B1:C1"/>
    <mergeCell ref="D1:E1"/>
    <mergeCell ref="F1:G1"/>
    <mergeCell ref="H1:I1"/>
    <mergeCell ref="J1:K1"/>
    <mergeCell ref="L1:M1"/>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/teams</xsnScope>
</customXsn>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F6CF6B9D0144E544ABBE8C096E0881E0" ma:contentTypeVersion="1" ma:contentTypeDescription="Ein neues Dokument erstellen." ma:contentTypeScope="" ma:versionID="7925cba5da5a61278eed1ef66dd08c79">
  <xsd:schema xmlns:xsd="http://www.w3.org/2001/XMLSchema" xmlns:xs="http://www.w3.org/2001/XMLSchema" xmlns:p="http://schemas.microsoft.com/office/2006/metadata/properties" xmlns:ns2="e33043da-040f-42de-9df0-c2dc553050e3" targetNamespace="http://schemas.microsoft.com/office/2006/metadata/properties" ma:root="true" ma:fieldsID="7fc0d0fa6d483be75d3055fe37a7a1d0" ns2:_="">
    <xsd:import namespace="e33043da-040f-42de-9df0-c2dc553050e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3043da-040f-42de-9df0-c2dc553050e3"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e33043da-040f-42de-9df0-c2dc553050e3">GINOTE-337023803-513</_dlc_DocId>
    <_dlc_DocIdUrl xmlns="e33043da-040f-42de-9df0-c2dc553050e3">
      <Url>https://gino.nlfb.bgr.de/teams/Projekte/Energierohstoffe/_layouts/15/DocIdRedir.aspx?ID=GINOTE-337023803-513</Url>
      <Description>GINOTE-337023803-513</Description>
    </_dlc_DocIdUrl>
  </documentManagement>
</p:properties>
</file>

<file path=customXml/itemProps1.xml><?xml version="1.0" encoding="utf-8"?>
<ds:datastoreItem xmlns:ds="http://schemas.openxmlformats.org/officeDocument/2006/customXml" ds:itemID="{74BBFE3F-7C36-4F12-A4FB-E1831F2B207E}">
  <ds:schemaRefs>
    <ds:schemaRef ds:uri="http://schemas.microsoft.com/sharepoint/v3/contenttype/forms"/>
  </ds:schemaRefs>
</ds:datastoreItem>
</file>

<file path=customXml/itemProps2.xml><?xml version="1.0" encoding="utf-8"?>
<ds:datastoreItem xmlns:ds="http://schemas.openxmlformats.org/officeDocument/2006/customXml" ds:itemID="{4B645A82-F186-4778-B18E-7AF42E71D3EB}">
  <ds:schemaRefs>
    <ds:schemaRef ds:uri="http://schemas.microsoft.com/office/2006/metadata/customXsn"/>
  </ds:schemaRefs>
</ds:datastoreItem>
</file>

<file path=customXml/itemProps3.xml><?xml version="1.0" encoding="utf-8"?>
<ds:datastoreItem xmlns:ds="http://schemas.openxmlformats.org/officeDocument/2006/customXml" ds:itemID="{85520944-F115-4D23-99CF-C826829D8500}">
  <ds:schemaRefs>
    <ds:schemaRef ds:uri="http://schemas.microsoft.com/sharepoint/events"/>
  </ds:schemaRefs>
</ds:datastoreItem>
</file>

<file path=customXml/itemProps4.xml><?xml version="1.0" encoding="utf-8"?>
<ds:datastoreItem xmlns:ds="http://schemas.openxmlformats.org/officeDocument/2006/customXml" ds:itemID="{0D961999-0CEB-4E8D-9A77-0925C666DE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3043da-040f-42de-9df0-c2dc55305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E7185C8-BFF5-4CE8-A015-F45DE5B67E98}">
  <ds:schemaRefs>
    <ds:schemaRef ds:uri="http://purl.org/dc/terms/"/>
    <ds:schemaRef ds:uri="http://schemas.openxmlformats.org/package/2006/metadata/core-properties"/>
    <ds:schemaRef ds:uri="http://schemas.microsoft.com/office/2006/documentManagement/types"/>
    <ds:schemaRef ds:uri="e33043da-040f-42de-9df0-c2dc553050e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Produktion nach Bundesland 2018</vt:lpstr>
      <vt:lpstr>Produktion nach Bundesland 2019</vt:lpstr>
      <vt:lpstr>Produktion nach Bundesland 2020</vt:lpstr>
      <vt:lpstr>Produktion nach Bundesland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 Irrgang</dc:creator>
  <cp:lastModifiedBy>Bartscht, Torge GIZ</cp:lastModifiedBy>
  <dcterms:created xsi:type="dcterms:W3CDTF">2020-10-29T12:36:28Z</dcterms:created>
  <dcterms:modified xsi:type="dcterms:W3CDTF">2023-09-27T16:50:17Z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0x010100F6CF6B9D0144E544ABBE8C096E0881E0</vt:lpwstr>
  </property>
  <property fmtid="{D5CDD505-2E9C-101B-9397-08002B2CF9AE}" pid="3" name="_dlc_DocIdItemGuid">
    <vt:lpwstr>7ed66e41-e7c3-42e5-b7d5-3e3e8d9c209b</vt:lpwstr>
  </property>
</Properties>
</file>